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70" windowWidth="19755" windowHeight="7935" activeTab="7"/>
  </bookViews>
  <sheets>
    <sheet name="1" sheetId="4" r:id="rId1"/>
    <sheet name="2" sheetId="8" r:id="rId2"/>
    <sheet name="3" sheetId="7" r:id="rId3"/>
    <sheet name="4" sheetId="6" r:id="rId4"/>
    <sheet name="5" sheetId="2" r:id="rId5"/>
    <sheet name="6" sheetId="1" r:id="rId6"/>
    <sheet name="7" sheetId="5" r:id="rId7"/>
    <sheet name="8" sheetId="3" r:id="rId8"/>
  </sheets>
  <calcPr calcId="145621"/>
</workbook>
</file>

<file path=xl/calcChain.xml><?xml version="1.0" encoding="utf-8"?>
<calcChain xmlns="http://schemas.openxmlformats.org/spreadsheetml/2006/main">
  <c r="H23" i="5" l="1"/>
  <c r="F23" i="5"/>
  <c r="B23" i="5"/>
  <c r="C22" i="5" s="1"/>
  <c r="J22" i="5"/>
  <c r="I22" i="5"/>
  <c r="G22" i="5"/>
  <c r="E22" i="5"/>
  <c r="J21" i="5"/>
  <c r="I21" i="5"/>
  <c r="G21" i="5"/>
  <c r="J20" i="5"/>
  <c r="I20" i="5"/>
  <c r="E20" i="5"/>
  <c r="I19" i="5"/>
  <c r="G19" i="5"/>
  <c r="E19" i="5"/>
  <c r="J18" i="5"/>
  <c r="I18" i="5"/>
  <c r="G18" i="5"/>
  <c r="E18" i="5"/>
  <c r="I17" i="5"/>
  <c r="G17" i="5"/>
  <c r="E17" i="5"/>
  <c r="J16" i="5"/>
  <c r="I16" i="5"/>
  <c r="E16" i="5"/>
  <c r="J15" i="5"/>
  <c r="I15" i="5"/>
  <c r="G15" i="5"/>
  <c r="E15" i="5"/>
  <c r="C15" i="5"/>
  <c r="J14" i="5"/>
  <c r="I14" i="5"/>
  <c r="G14" i="5"/>
  <c r="C14" i="5"/>
  <c r="J13" i="5"/>
  <c r="I13" i="5"/>
  <c r="G13" i="5"/>
  <c r="E13" i="5"/>
  <c r="C13" i="5"/>
  <c r="J12" i="5"/>
  <c r="I12" i="5"/>
  <c r="E12" i="5"/>
  <c r="C12" i="5"/>
  <c r="J11" i="5"/>
  <c r="I11" i="5"/>
  <c r="E11" i="5"/>
  <c r="C11" i="5"/>
  <c r="J10" i="5"/>
  <c r="I10" i="5"/>
  <c r="E10" i="5"/>
  <c r="C10" i="5"/>
  <c r="J9" i="5"/>
  <c r="I9" i="5"/>
  <c r="G9" i="5"/>
  <c r="E9" i="5"/>
  <c r="J8" i="5"/>
  <c r="J23" i="5" s="1"/>
  <c r="I8" i="5"/>
  <c r="I23" i="5" s="1"/>
  <c r="C16" i="5" l="1"/>
  <c r="C23" i="5" s="1"/>
  <c r="C17" i="5"/>
  <c r="C18" i="5"/>
  <c r="C19" i="5"/>
  <c r="C20" i="5"/>
  <c r="C21" i="5"/>
  <c r="G16" i="3" l="1"/>
  <c r="H24" i="2" l="1"/>
  <c r="G24" i="2"/>
  <c r="F24" i="2"/>
  <c r="E24" i="2"/>
  <c r="D24" i="2"/>
  <c r="I17" i="2"/>
  <c r="I24" i="2" s="1"/>
  <c r="J21" i="2" l="1"/>
  <c r="J14" i="2"/>
  <c r="J10" i="2"/>
  <c r="J20" i="2"/>
  <c r="J13" i="2"/>
  <c r="J9" i="2"/>
  <c r="J23" i="2"/>
  <c r="J19" i="2"/>
  <c r="J16" i="2"/>
  <c r="J12" i="2"/>
  <c r="J22" i="2"/>
  <c r="J18" i="2"/>
  <c r="J15" i="2"/>
  <c r="J11" i="2"/>
  <c r="J17" i="2"/>
  <c r="J24" i="2" l="1"/>
  <c r="N24" i="1" l="1"/>
  <c r="M24" i="1"/>
  <c r="L24" i="1"/>
  <c r="K24" i="1"/>
  <c r="J24" i="1"/>
  <c r="I24" i="1"/>
  <c r="H24" i="1"/>
  <c r="G24" i="1"/>
  <c r="F24" i="1"/>
  <c r="E24" i="1"/>
  <c r="D24" i="1"/>
  <c r="C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24" i="1" l="1"/>
  <c r="P10" i="1" s="1"/>
  <c r="P19" i="1" l="1"/>
  <c r="P17" i="1"/>
  <c r="P22" i="1"/>
  <c r="P14" i="1"/>
  <c r="P11" i="1"/>
  <c r="P16" i="1"/>
  <c r="P9" i="1"/>
  <c r="P15" i="1"/>
  <c r="P20" i="1"/>
  <c r="P12" i="1"/>
  <c r="P23" i="1"/>
  <c r="P13" i="1"/>
  <c r="P18" i="1"/>
</calcChain>
</file>

<file path=xl/sharedStrings.xml><?xml version="1.0" encoding="utf-8"?>
<sst xmlns="http://schemas.openxmlformats.org/spreadsheetml/2006/main" count="364" uniqueCount="155">
  <si>
    <t xml:space="preserve">اطوال الجداول والقنوات حسب اصنافها لسنة 2018 على مستوى المحافظات </t>
  </si>
  <si>
    <r>
      <t>جدول (6)</t>
    </r>
    <r>
      <rPr>
        <b/>
        <sz val="11"/>
        <color theme="1"/>
        <rFont val="Calibri"/>
        <family val="2"/>
      </rPr>
      <t xml:space="preserve">                </t>
    </r>
  </si>
  <si>
    <t xml:space="preserve">   المحافظة</t>
  </si>
  <si>
    <t>الرئيسة</t>
  </si>
  <si>
    <t>الفرعية</t>
  </si>
  <si>
    <t>الثانوية</t>
  </si>
  <si>
    <t>القنوات الحقلية</t>
  </si>
  <si>
    <t>المجموع</t>
  </si>
  <si>
    <t>نسبة اطوال الجداول %</t>
  </si>
  <si>
    <t>( كم . طول )</t>
  </si>
  <si>
    <t>( كم .طول )</t>
  </si>
  <si>
    <t>(كم . طول )</t>
  </si>
  <si>
    <t>مبطن</t>
  </si>
  <si>
    <t>ترابي</t>
  </si>
  <si>
    <t>اخرى</t>
  </si>
  <si>
    <t xml:space="preserve">  نينوى</t>
  </si>
  <si>
    <t>-</t>
  </si>
  <si>
    <t xml:space="preserve">  كركوك</t>
  </si>
  <si>
    <t xml:space="preserve"> ديالى</t>
  </si>
  <si>
    <t xml:space="preserve">  الانبار</t>
  </si>
  <si>
    <t xml:space="preserve"> بغداد</t>
  </si>
  <si>
    <t xml:space="preserve">  بابل</t>
  </si>
  <si>
    <t xml:space="preserve">  كربلاء</t>
  </si>
  <si>
    <t xml:space="preserve">  واسط</t>
  </si>
  <si>
    <t xml:space="preserve">   صلاح الدين</t>
  </si>
  <si>
    <t xml:space="preserve">     النجف</t>
  </si>
  <si>
    <t xml:space="preserve">    القادسية</t>
  </si>
  <si>
    <t xml:space="preserve">    المثنى</t>
  </si>
  <si>
    <t xml:space="preserve">     ذي قار</t>
  </si>
  <si>
    <t xml:space="preserve">    ميسان</t>
  </si>
  <si>
    <t xml:space="preserve">    البصرة</t>
  </si>
  <si>
    <t xml:space="preserve">  المجموع</t>
  </si>
  <si>
    <t>* تشير علامة (-) الى عدم توفر بيانات خلال سنة 2018</t>
  </si>
  <si>
    <t>أطوال المبازل حسب أنواعها لسنة 2018على مستوى المحافظات</t>
  </si>
  <si>
    <t xml:space="preserve"> جدول (5)</t>
  </si>
  <si>
    <t>المحافظة</t>
  </si>
  <si>
    <t>المبازل (كم.طول) الطول .كم</t>
  </si>
  <si>
    <t>المجمعة</t>
  </si>
  <si>
    <t>الحقلية</t>
  </si>
  <si>
    <t>الوديان</t>
  </si>
  <si>
    <t>الخلجان</t>
  </si>
  <si>
    <t>نسبة الاطوال %</t>
  </si>
  <si>
    <t>نينوى</t>
  </si>
  <si>
    <t>كركوك</t>
  </si>
  <si>
    <t>ديالى</t>
  </si>
  <si>
    <t>الانبار</t>
  </si>
  <si>
    <t>بغداد</t>
  </si>
  <si>
    <t>بابل</t>
  </si>
  <si>
    <t>كربلاء</t>
  </si>
  <si>
    <t>واسط</t>
  </si>
  <si>
    <t>صلاح الدين</t>
  </si>
  <si>
    <t>النجف</t>
  </si>
  <si>
    <t>القادسية</t>
  </si>
  <si>
    <t>المثنى</t>
  </si>
  <si>
    <t>ذي قار</t>
  </si>
  <si>
    <t>ميسان</t>
  </si>
  <si>
    <t>البصرة</t>
  </si>
  <si>
    <t>الاغمار لمناطق الاهوار لسنة 2018 في العراق</t>
  </si>
  <si>
    <t xml:space="preserve">  جدول (8)</t>
  </si>
  <si>
    <t>ت</t>
  </si>
  <si>
    <t>اسم الهور</t>
  </si>
  <si>
    <t>اسم المحافظة</t>
  </si>
  <si>
    <t>المساحة</t>
  </si>
  <si>
    <t>المساحة بعد الإنعاش</t>
  </si>
  <si>
    <t>مجموع المساحة المغمورة وغير المغمورة  (كم2)</t>
  </si>
  <si>
    <t>**النسبة المئوية للأغمار</t>
  </si>
  <si>
    <t>( كم2)</t>
  </si>
  <si>
    <t xml:space="preserve"> قبل التجفيف</t>
  </si>
  <si>
    <t>*المستبعدة من الاغمار</t>
  </si>
  <si>
    <t xml:space="preserve">غير المغمورة حالياً </t>
  </si>
  <si>
    <t xml:space="preserve">المغمورة حالياً </t>
  </si>
  <si>
    <t>(كم2)</t>
  </si>
  <si>
    <t>الحويزة</t>
  </si>
  <si>
    <t>الاهوار الوسطى (اهوار القرنة)</t>
  </si>
  <si>
    <t>الحمار</t>
  </si>
  <si>
    <t>المجموع الكلي لكل محافظة</t>
  </si>
  <si>
    <t>المجموع الكلي للأهوار</t>
  </si>
  <si>
    <t>*الأراضي المستبعدة من الاغمار هي من الأراضي الزراعية والسكنية وتلك التي خصصت لوزارة النفط لوجود آبار نفطية فيها .</t>
  </si>
  <si>
    <t xml:space="preserve">**تم احتساب نسبة الاغمار من خلال (عمود المساحة المغمورة حاليا مقسوماً على عمود مجموع المساحة المغمورة وغير المغمورة *100) 
</t>
  </si>
  <si>
    <t>الايرادات السنوية لنهري دجلة والفرات وروافده لسنة 2018</t>
  </si>
  <si>
    <r>
      <t xml:space="preserve"> جدول (</t>
    </r>
    <r>
      <rPr>
        <b/>
        <sz val="11"/>
        <color rgb="FF000000"/>
        <rFont val="Calibri"/>
        <family val="2"/>
      </rPr>
      <t>1</t>
    </r>
    <r>
      <rPr>
        <b/>
        <sz val="11"/>
        <color rgb="FF000000"/>
        <rFont val="Arial"/>
        <family val="2"/>
      </rPr>
      <t>)</t>
    </r>
  </si>
  <si>
    <t>النهر وروافده</t>
  </si>
  <si>
    <t>الايراد السنوي (مليار/ م3 ) 2017</t>
  </si>
  <si>
    <t>الايراد السنوي (مليار /م3 ) 2018</t>
  </si>
  <si>
    <t>النسبة %</t>
  </si>
  <si>
    <t>الطول (كم)</t>
  </si>
  <si>
    <t>دجلة الرئيس*</t>
  </si>
  <si>
    <t>13.81 (بضمنها  مياه الخابور)</t>
  </si>
  <si>
    <t xml:space="preserve"> (1900منه 1418 داخل العراق) </t>
  </si>
  <si>
    <t>الروافد</t>
  </si>
  <si>
    <t>الزاب الاعلى</t>
  </si>
  <si>
    <t xml:space="preserve">الزاب الاسفل </t>
  </si>
  <si>
    <t>العظيم</t>
  </si>
  <si>
    <t>مجموع ايرادات نهر دجلة وروافده</t>
  </si>
  <si>
    <t>الفرات****</t>
  </si>
  <si>
    <t>2940منه(1160) داخل العراق</t>
  </si>
  <si>
    <t>المجموع الكلي لإيرادات نهري دجلة والفرات</t>
  </si>
  <si>
    <t xml:space="preserve">*الايراد السنوي لنهر دجلة يمثل كمية المياه الواردة الى العراق عند الحدود التركية   .       </t>
  </si>
  <si>
    <t xml:space="preserve">**ان ايرادات الزاب الاعلى تقديرية لعدم وجود رصودات فعلية كافية للتصريف.   </t>
  </si>
  <si>
    <t>***الايراد السنوي لنهر العظيم من داخل العراق فقط والبقية من المنبع الى المصب في نهر دجلة.</t>
  </si>
  <si>
    <t>**** الايراد السنوي لنهر الفرات يمثل المعدل بعد تشغيل منظومة السدود التركية السورية منذ عام 1994 .</t>
  </si>
  <si>
    <t>مساحة الأراضي حسب نوع الاستصلاح لسنة 2018 على مستوى المحافظات</t>
  </si>
  <si>
    <t>جدول (7)</t>
  </si>
  <si>
    <t>المستصلحة</t>
  </si>
  <si>
    <t>النسبة المئوية</t>
  </si>
  <si>
    <t>شبه المستصلحة</t>
  </si>
  <si>
    <t>تحت الاستصلاح (الف دونم )</t>
  </si>
  <si>
    <t>غير المستصلحة</t>
  </si>
  <si>
    <t>(الف دونم )</t>
  </si>
  <si>
    <t xml:space="preserve">ديالى </t>
  </si>
  <si>
    <t>*  تشير علامة (- ) الى عدم توفر بيانات خلال سنة 2018</t>
  </si>
  <si>
    <t>منسوب السدود والخزانات لسنة 2018</t>
  </si>
  <si>
    <t>جدول (4)</t>
  </si>
  <si>
    <t>السد او الخزان</t>
  </si>
  <si>
    <t xml:space="preserve">المنسوب الفيضاني (م) </t>
  </si>
  <si>
    <t xml:space="preserve">المنسوب التشغيلي الاعتيادي (م) </t>
  </si>
  <si>
    <t>سد دهوك</t>
  </si>
  <si>
    <t>سد الموصل</t>
  </si>
  <si>
    <t>323.0*</t>
  </si>
  <si>
    <t>سد دوكان</t>
  </si>
  <si>
    <t>سد العظيم</t>
  </si>
  <si>
    <t>سد دربندخان</t>
  </si>
  <si>
    <t>سد حمرين</t>
  </si>
  <si>
    <t>سد حديثة</t>
  </si>
  <si>
    <t>خزان الثرثار</t>
  </si>
  <si>
    <t>خزان الحبانية</t>
  </si>
  <si>
    <t>* تم تحديد منسوب 323م فوق سطح البحر كأعلى منسوب من قبل المركز الوطني لإدارة الموارد 
 المائية لهذه السنة.
**تشير علامة (-) الى عدم توفر بيانات خلال سنة 2018 .</t>
  </si>
  <si>
    <t>مواقع واستخدامات السدود والخزانات لسنة 2018 في العراق</t>
  </si>
  <si>
    <r>
      <t xml:space="preserve"> </t>
    </r>
    <r>
      <rPr>
        <b/>
        <sz val="11"/>
        <color rgb="FF000000"/>
        <rFont val="Arial"/>
        <family val="2"/>
      </rPr>
      <t>جدول</t>
    </r>
    <r>
      <rPr>
        <b/>
        <sz val="11"/>
        <color rgb="FF000000"/>
        <rFont val="Calibri"/>
        <family val="2"/>
      </rPr>
      <t>(3)</t>
    </r>
  </si>
  <si>
    <t>الموقع</t>
  </si>
  <si>
    <t>الاستخدامات</t>
  </si>
  <si>
    <r>
      <rPr>
        <b/>
        <sz val="10"/>
        <color rgb="FF000000"/>
        <rFont val="Arial"/>
        <family val="2"/>
        <scheme val="minor"/>
      </rPr>
      <t>*</t>
    </r>
    <r>
      <rPr>
        <b/>
        <sz val="11"/>
        <color rgb="FF000000"/>
        <rFont val="Arial"/>
        <family val="2"/>
        <scheme val="minor"/>
      </rPr>
      <t>الزراعة   والري</t>
    </r>
  </si>
  <si>
    <r>
      <rPr>
        <b/>
        <sz val="10"/>
        <color rgb="FF000000"/>
        <rFont val="Arial"/>
        <family val="2"/>
        <scheme val="minor"/>
      </rPr>
      <t>*</t>
    </r>
    <r>
      <rPr>
        <b/>
        <sz val="11"/>
        <color rgb="FF000000"/>
        <rFont val="Arial"/>
        <family val="2"/>
        <scheme val="minor"/>
      </rPr>
      <t>السيطرة على الفيضانات</t>
    </r>
  </si>
  <si>
    <t>توليد الطاقة الكهربائية الحد الاعلى (ميكا واط)</t>
  </si>
  <si>
    <r>
      <rPr>
        <b/>
        <sz val="10"/>
        <color rgb="FF000000"/>
        <rFont val="Arial"/>
        <family val="2"/>
        <scheme val="minor"/>
      </rPr>
      <t>*</t>
    </r>
    <r>
      <rPr>
        <b/>
        <sz val="11"/>
        <color rgb="FF000000"/>
        <rFont val="Arial"/>
        <family val="2"/>
        <scheme val="minor"/>
      </rPr>
      <t>السياحة</t>
    </r>
  </si>
  <si>
    <r>
      <rPr>
        <b/>
        <sz val="10"/>
        <color rgb="FF000000"/>
        <rFont val="Arial"/>
        <family val="2"/>
        <scheme val="minor"/>
      </rPr>
      <t>*</t>
    </r>
    <r>
      <rPr>
        <b/>
        <sz val="11"/>
        <color rgb="FF000000"/>
        <rFont val="Arial"/>
        <family val="2"/>
        <scheme val="minor"/>
      </rPr>
      <t>اخرى</t>
    </r>
  </si>
  <si>
    <t>يقع على نهر دجلة بمسافة (2) كم شمال مدينة دهوك</t>
  </si>
  <si>
    <t>يقع على نهر دجلة شمال مدينة الموصل بمسافة (60) كم</t>
  </si>
  <si>
    <t>يقع على نهر الزاب الاسفل على بعد (60) كم من الشمال الغربي لمدنية السليمانية</t>
  </si>
  <si>
    <t>يقع على نهر العظيم في (دمير قابو) وعلى بعد(1.5) كم مؤخرة مصب نهر طوزجاي</t>
  </si>
  <si>
    <t>يقع على نهر ديالى عند مضيق دربندخان وعلى بعد (65) كم جنوب شرق مدينة السليمانية</t>
  </si>
  <si>
    <t>يقع على نهر ديالى بمسافة (8) كم من مدينة شمال سد ديالى</t>
  </si>
  <si>
    <t>يقع على نهر الفرات بمسافة (7) كم من مدينة حديثة</t>
  </si>
  <si>
    <t>تقع على بعد (160) كم الى الشمال الغربي من مدينة بغداد في اراضي الجزيرة الواقعة بين نهري دجلة والفرات</t>
  </si>
  <si>
    <t>تقع البحيرة على الضفة اليمنى من نهر الفرات جنوب شرق مدينة الرمادي</t>
  </si>
  <si>
    <t>*يشير رقم (1) الى استخدام السد او الخزان.</t>
  </si>
  <si>
    <t xml:space="preserve">** و تشير علامة (-) بعدم الاستخدام للأغراض المذكورة في اعلى الجدول لعدم وجود محطة او سياحة. </t>
  </si>
  <si>
    <t>مؤشرات المياه الجوفية لسنة 2018 في العراق</t>
  </si>
  <si>
    <t>جدول  (2)</t>
  </si>
  <si>
    <t xml:space="preserve">اسم المحافظة </t>
  </si>
  <si>
    <t>*عدد الآبار</t>
  </si>
  <si>
    <t>معدل الانتاجية لتر / ثا</t>
  </si>
  <si>
    <t>معدل الملوحة ملغم/لتر</t>
  </si>
  <si>
    <t xml:space="preserve">الانبار </t>
  </si>
  <si>
    <t>*التباين الحاصل بأعداد الابار ناتج عن اختلاف الطلبات المقدمة من مجالس المحافظات وحسب الحاجة الفعلية للآبار لكل محافظة .
** تشير علامة (-) الى عدم توفر بيانات خلال سنة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</si>
</sst>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b/>
      <sz val="12"/>
      <color rgb="FF000000"/>
      <name val="Arial"/>
      <family val="2"/>
    </font>
    <font>
      <b/>
      <sz val="9"/>
      <color theme="1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1"/>
      <color theme="1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rgb="FF000000"/>
      <name val="Calibri"/>
      <family val="2"/>
    </font>
    <font>
      <b/>
      <sz val="9"/>
      <color rgb="FF000000"/>
      <name val="Times New Roman"/>
      <family val="1"/>
    </font>
    <font>
      <b/>
      <sz val="8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 readingOrder="2"/>
    </xf>
    <xf numFmtId="0" fontId="2" fillId="2" borderId="2" xfId="0" applyFont="1" applyFill="1" applyBorder="1" applyAlignment="1">
      <alignment horizontal="center" vertical="center" wrapText="1" readingOrder="2"/>
    </xf>
    <xf numFmtId="0" fontId="5" fillId="2" borderId="12" xfId="0" applyFont="1" applyFill="1" applyBorder="1" applyAlignment="1">
      <alignment vertical="center"/>
    </xf>
    <xf numFmtId="164" fontId="5" fillId="2" borderId="13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164" fontId="5" fillId="0" borderId="1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readingOrder="2"/>
    </xf>
    <xf numFmtId="0" fontId="4" fillId="2" borderId="12" xfId="0" applyFont="1" applyFill="1" applyBorder="1" applyAlignment="1">
      <alignment horizontal="center" vertical="center" wrapText="1" readingOrder="2"/>
    </xf>
    <xf numFmtId="0" fontId="4" fillId="2" borderId="13" xfId="0" applyFont="1" applyFill="1" applyBorder="1" applyAlignment="1">
      <alignment horizontal="center" vertical="center" wrapText="1" readingOrder="2"/>
    </xf>
    <xf numFmtId="0" fontId="4" fillId="2" borderId="2" xfId="0" applyFont="1" applyFill="1" applyBorder="1" applyAlignment="1">
      <alignment horizontal="center" vertical="center" wrapText="1" readingOrder="2"/>
    </xf>
    <xf numFmtId="0" fontId="5" fillId="2" borderId="12" xfId="0" applyFont="1" applyFill="1" applyBorder="1" applyAlignment="1">
      <alignment vertical="center" wrapText="1"/>
    </xf>
    <xf numFmtId="164" fontId="5" fillId="2" borderId="13" xfId="0" applyNumberFormat="1" applyFont="1" applyFill="1" applyBorder="1" applyAlignment="1">
      <alignment vertical="center" wrapText="1" readingOrder="2"/>
    </xf>
    <xf numFmtId="164" fontId="6" fillId="2" borderId="13" xfId="0" applyNumberFormat="1" applyFont="1" applyFill="1" applyBorder="1" applyAlignment="1">
      <alignment vertical="center" wrapText="1" readingOrder="2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readingOrder="2"/>
    </xf>
    <xf numFmtId="0" fontId="5" fillId="2" borderId="12" xfId="0" applyFont="1" applyFill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right" vertical="center" readingOrder="2"/>
    </xf>
    <xf numFmtId="0" fontId="5" fillId="0" borderId="12" xfId="0" applyFont="1" applyBorder="1" applyAlignment="1">
      <alignment horizontal="right" vertical="center" wrapText="1" readingOrder="2"/>
    </xf>
    <xf numFmtId="0" fontId="5" fillId="0" borderId="13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readingOrder="2"/>
    </xf>
    <xf numFmtId="0" fontId="5" fillId="0" borderId="13" xfId="0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 readingOrder="2"/>
    </xf>
    <xf numFmtId="0" fontId="5" fillId="2" borderId="13" xfId="0" applyFont="1" applyFill="1" applyBorder="1" applyAlignment="1">
      <alignment horizontal="right" vertical="center" wrapText="1" readingOrder="2"/>
    </xf>
    <xf numFmtId="0" fontId="7" fillId="0" borderId="0" xfId="0" applyFont="1" applyBorder="1" applyAlignment="1">
      <alignment horizontal="right" readingOrder="2"/>
    </xf>
    <xf numFmtId="0" fontId="14" fillId="0" borderId="0" xfId="0" applyFont="1"/>
    <xf numFmtId="0" fontId="0" fillId="3" borderId="0" xfId="0" applyFill="1"/>
    <xf numFmtId="0" fontId="14" fillId="3" borderId="3" xfId="0" applyFont="1" applyFill="1" applyBorder="1" applyAlignment="1">
      <alignment horizontal="center" vertical="center" wrapText="1" readingOrder="2"/>
    </xf>
    <xf numFmtId="0" fontId="14" fillId="3" borderId="9" xfId="0" applyFont="1" applyFill="1" applyBorder="1" applyAlignment="1">
      <alignment horizontal="center" vertical="center" wrapText="1" readingOrder="2"/>
    </xf>
    <xf numFmtId="0" fontId="14" fillId="0" borderId="2" xfId="0" applyFont="1" applyBorder="1" applyAlignment="1">
      <alignment horizontal="center" vertical="center" wrapText="1" readingOrder="2"/>
    </xf>
    <xf numFmtId="0" fontId="6" fillId="3" borderId="12" xfId="0" applyFont="1" applyFill="1" applyBorder="1" applyAlignment="1">
      <alignment horizontal="right" vertical="center" wrapText="1" readingOrder="2"/>
    </xf>
    <xf numFmtId="164" fontId="6" fillId="3" borderId="12" xfId="0" applyNumberFormat="1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10" fillId="0" borderId="0" xfId="0" applyFont="1"/>
    <xf numFmtId="0" fontId="4" fillId="3" borderId="2" xfId="0" applyFont="1" applyFill="1" applyBorder="1" applyAlignment="1">
      <alignment horizontal="center" vertical="center" readingOrder="2"/>
    </xf>
    <xf numFmtId="0" fontId="4" fillId="0" borderId="2" xfId="0" applyFont="1" applyBorder="1" applyAlignment="1">
      <alignment horizontal="center" vertical="center" wrapText="1" readingOrder="2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 readingOrder="2"/>
    </xf>
    <xf numFmtId="0" fontId="10" fillId="0" borderId="2" xfId="0" applyFont="1" applyBorder="1" applyAlignment="1">
      <alignment horizontal="center" vertical="center" readingOrder="2"/>
    </xf>
    <xf numFmtId="0" fontId="10" fillId="0" borderId="12" xfId="0" applyFont="1" applyBorder="1" applyAlignment="1">
      <alignment horizontal="right" vertical="center" wrapText="1"/>
    </xf>
    <xf numFmtId="0" fontId="18" fillId="0" borderId="12" xfId="0" applyFont="1" applyBorder="1" applyAlignment="1">
      <alignment horizontal="right" vertical="center"/>
    </xf>
    <xf numFmtId="0" fontId="18" fillId="0" borderId="13" xfId="0" applyFont="1" applyBorder="1" applyAlignment="1">
      <alignment horizontal="right" vertical="center"/>
    </xf>
    <xf numFmtId="0" fontId="18" fillId="0" borderId="12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readingOrder="2"/>
    </xf>
    <xf numFmtId="0" fontId="10" fillId="0" borderId="12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readingOrder="2"/>
    </xf>
    <xf numFmtId="0" fontId="0" fillId="0" borderId="1" xfId="0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 readingOrder="2"/>
    </xf>
    <xf numFmtId="0" fontId="4" fillId="3" borderId="12" xfId="0" applyFont="1" applyFill="1" applyBorder="1" applyAlignment="1">
      <alignment horizontal="center" vertical="center" wrapText="1" readingOrder="2"/>
    </xf>
    <xf numFmtId="164" fontId="6" fillId="3" borderId="13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right" readingOrder="2"/>
    </xf>
    <xf numFmtId="0" fontId="4" fillId="0" borderId="2" xfId="0" applyFont="1" applyBorder="1" applyAlignment="1">
      <alignment horizontal="center" vertical="center" readingOrder="2"/>
    </xf>
    <xf numFmtId="0" fontId="4" fillId="0" borderId="12" xfId="0" applyFont="1" applyBorder="1" applyAlignment="1">
      <alignment horizontal="center" vertical="center" readingOrder="2"/>
    </xf>
    <xf numFmtId="0" fontId="4" fillId="0" borderId="2" xfId="0" applyFont="1" applyBorder="1" applyAlignment="1">
      <alignment horizontal="center" vertical="center" wrapText="1" readingOrder="2"/>
    </xf>
    <xf numFmtId="0" fontId="4" fillId="0" borderId="12" xfId="0" applyFont="1" applyBorder="1" applyAlignment="1">
      <alignment horizontal="center" vertical="center" wrapText="1" readingOrder="2"/>
    </xf>
    <xf numFmtId="0" fontId="7" fillId="0" borderId="5" xfId="0" applyFont="1" applyBorder="1" applyAlignment="1">
      <alignment horizontal="right" readingOrder="2"/>
    </xf>
    <xf numFmtId="0" fontId="12" fillId="0" borderId="0" xfId="0" applyFont="1" applyAlignment="1">
      <alignment horizontal="center" vertical="center" readingOrder="2"/>
    </xf>
    <xf numFmtId="0" fontId="4" fillId="0" borderId="3" xfId="0" applyFont="1" applyBorder="1" applyAlignment="1">
      <alignment horizontal="center" vertical="center" wrapText="1" readingOrder="2"/>
    </xf>
    <xf numFmtId="0" fontId="4" fillId="0" borderId="9" xfId="0" applyFont="1" applyBorder="1" applyAlignment="1">
      <alignment horizontal="center" vertical="center" wrapText="1" readingOrder="2"/>
    </xf>
    <xf numFmtId="0" fontId="4" fillId="0" borderId="13" xfId="0" applyFont="1" applyBorder="1" applyAlignment="1">
      <alignment horizontal="center" vertical="center" readingOrder="2"/>
    </xf>
    <xf numFmtId="0" fontId="16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right" vertical="top" wrapText="1" readingOrder="2"/>
    </xf>
    <xf numFmtId="0" fontId="20" fillId="0" borderId="5" xfId="0" applyFont="1" applyBorder="1" applyAlignment="1">
      <alignment horizontal="right" vertical="top" readingOrder="2"/>
    </xf>
    <xf numFmtId="0" fontId="19" fillId="0" borderId="5" xfId="0" applyFont="1" applyBorder="1" applyAlignment="1">
      <alignment horizontal="right" readingOrder="2"/>
    </xf>
    <xf numFmtId="0" fontId="9" fillId="0" borderId="0" xfId="0" applyFont="1" applyAlignment="1">
      <alignment horizontal="right" readingOrder="2"/>
    </xf>
    <xf numFmtId="0" fontId="10" fillId="3" borderId="2" xfId="0" applyFont="1" applyFill="1" applyBorder="1" applyAlignment="1">
      <alignment horizontal="center" vertical="center" wrapText="1" readingOrder="2"/>
    </xf>
    <xf numFmtId="0" fontId="10" fillId="3" borderId="12" xfId="0" applyFont="1" applyFill="1" applyBorder="1" applyAlignment="1">
      <alignment horizontal="center" vertical="center" readingOrder="2"/>
    </xf>
    <xf numFmtId="0" fontId="10" fillId="3" borderId="13" xfId="0" applyFont="1" applyFill="1" applyBorder="1" applyAlignment="1">
      <alignment horizontal="center" vertical="center" readingOrder="2"/>
    </xf>
    <xf numFmtId="0" fontId="10" fillId="0" borderId="3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10" fillId="3" borderId="12" xfId="0" applyFont="1" applyFill="1" applyBorder="1" applyAlignment="1">
      <alignment horizontal="center" vertical="center" wrapText="1" readingOrder="2"/>
    </xf>
    <xf numFmtId="0" fontId="15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right" vertical="center" wrapText="1" readingOrder="2"/>
    </xf>
    <xf numFmtId="0" fontId="9" fillId="0" borderId="0" xfId="0" applyFont="1" applyBorder="1" applyAlignment="1">
      <alignment horizontal="right" vertical="center" wrapText="1" readingOrder="2"/>
    </xf>
    <xf numFmtId="0" fontId="8" fillId="0" borderId="0" xfId="0" applyFont="1" applyAlignment="1">
      <alignment horizontal="center" vertical="center" readingOrder="2"/>
    </xf>
    <xf numFmtId="0" fontId="4" fillId="0" borderId="1" xfId="0" applyFont="1" applyBorder="1" applyAlignment="1">
      <alignment horizontal="right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0" fontId="4" fillId="0" borderId="7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9" fillId="0" borderId="5" xfId="0" applyFont="1" applyBorder="1" applyAlignment="1">
      <alignment horizontal="right" readingOrder="2"/>
    </xf>
    <xf numFmtId="0" fontId="4" fillId="0" borderId="9" xfId="0" applyFont="1" applyBorder="1" applyAlignment="1">
      <alignment horizontal="center" vertical="top" wrapText="1" readingOrder="2"/>
    </xf>
    <xf numFmtId="0" fontId="4" fillId="0" borderId="7" xfId="0" applyFont="1" applyBorder="1" applyAlignment="1">
      <alignment horizontal="center" vertical="top" wrapText="1" readingOrder="2"/>
    </xf>
    <xf numFmtId="0" fontId="4" fillId="0" borderId="1" xfId="0" applyFont="1" applyBorder="1" applyAlignment="1">
      <alignment horizontal="center" vertical="top" wrapText="1" readingOrder="2"/>
    </xf>
    <xf numFmtId="0" fontId="4" fillId="0" borderId="8" xfId="0" applyFont="1" applyBorder="1" applyAlignment="1">
      <alignment horizontal="center" vertical="top" wrapText="1" readingOrder="2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 readingOrder="2"/>
    </xf>
    <xf numFmtId="0" fontId="4" fillId="0" borderId="10" xfId="0" applyFont="1" applyBorder="1" applyAlignment="1">
      <alignment horizontal="center" vertical="center" wrapText="1" readingOrder="2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readingOrder="2"/>
    </xf>
    <xf numFmtId="0" fontId="14" fillId="0" borderId="2" xfId="0" applyFont="1" applyBorder="1" applyAlignment="1">
      <alignment horizontal="center" vertical="center" wrapText="1" readingOrder="2"/>
    </xf>
    <xf numFmtId="0" fontId="14" fillId="3" borderId="12" xfId="0" applyFont="1" applyFill="1" applyBorder="1" applyAlignment="1">
      <alignment horizontal="center" vertical="center" wrapText="1" readingOrder="2"/>
    </xf>
    <xf numFmtId="0" fontId="14" fillId="0" borderId="13" xfId="0" applyFont="1" applyBorder="1" applyAlignment="1">
      <alignment horizontal="center" vertical="center" wrapText="1" readingOrder="2"/>
    </xf>
    <xf numFmtId="0" fontId="14" fillId="0" borderId="12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top" wrapText="1" readingOrder="2"/>
    </xf>
    <xf numFmtId="0" fontId="7" fillId="0" borderId="0" xfId="0" applyFont="1" applyAlignment="1">
      <alignment horizontal="right" vertical="top" readingOrder="2"/>
    </xf>
    <xf numFmtId="0" fontId="4" fillId="0" borderId="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right" vertical="center" readingOrder="2"/>
    </xf>
    <xf numFmtId="0" fontId="11" fillId="0" borderId="2" xfId="0" applyFont="1" applyBorder="1" applyAlignment="1">
      <alignment horizontal="right" vertical="center" readingOrder="2"/>
    </xf>
    <xf numFmtId="0" fontId="4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right"/>
    </xf>
    <xf numFmtId="0" fontId="4" fillId="0" borderId="3" xfId="0" applyFont="1" applyBorder="1" applyAlignment="1">
      <alignment horizontal="center" vertical="center" readingOrder="2"/>
    </xf>
    <xf numFmtId="0" fontId="4" fillId="0" borderId="13" xfId="0" applyFont="1" applyBorder="1" applyAlignment="1">
      <alignment horizontal="center" vertical="center" wrapText="1" readingOrder="2"/>
    </xf>
    <xf numFmtId="0" fontId="4" fillId="0" borderId="9" xfId="0" applyFont="1" applyBorder="1" applyAlignment="1">
      <alignment horizontal="center" vertical="center" readingOrder="2"/>
    </xf>
    <xf numFmtId="0" fontId="5" fillId="2" borderId="12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0"/>
  <sheetViews>
    <sheetView rightToLeft="1" workbookViewId="0">
      <selection activeCell="H22" sqref="H22"/>
    </sheetView>
  </sheetViews>
  <sheetFormatPr defaultRowHeight="14.25" x14ac:dyDescent="0.2"/>
  <cols>
    <col min="1" max="1" width="12" customWidth="1"/>
    <col min="2" max="2" width="13.25" customWidth="1"/>
    <col min="5" max="5" width="13.25" customWidth="1"/>
    <col min="6" max="6" width="14.125" customWidth="1"/>
  </cols>
  <sheetData>
    <row r="4" spans="1:6" ht="15.75" x14ac:dyDescent="0.2">
      <c r="A4" s="62" t="s">
        <v>79</v>
      </c>
      <c r="B4" s="62"/>
      <c r="C4" s="62"/>
      <c r="D4" s="62"/>
      <c r="E4" s="62"/>
      <c r="F4" s="62"/>
    </row>
    <row r="6" spans="1:6" ht="15" x14ac:dyDescent="0.2">
      <c r="A6" s="21" t="s">
        <v>80</v>
      </c>
    </row>
    <row r="7" spans="1:6" x14ac:dyDescent="0.2">
      <c r="A7" s="57" t="s">
        <v>81</v>
      </c>
      <c r="B7" s="58"/>
      <c r="C7" s="63" t="s">
        <v>82</v>
      </c>
      <c r="D7" s="63" t="s">
        <v>83</v>
      </c>
      <c r="E7" s="58" t="s">
        <v>84</v>
      </c>
      <c r="F7" s="65" t="s">
        <v>85</v>
      </c>
    </row>
    <row r="8" spans="1:6" x14ac:dyDescent="0.2">
      <c r="A8" s="57"/>
      <c r="B8" s="58"/>
      <c r="C8" s="64"/>
      <c r="D8" s="64"/>
      <c r="E8" s="58"/>
      <c r="F8" s="65"/>
    </row>
    <row r="9" spans="1:6" ht="38.25" x14ac:dyDescent="0.2">
      <c r="A9" s="57" t="s">
        <v>86</v>
      </c>
      <c r="B9" s="58"/>
      <c r="C9" s="22" t="s">
        <v>87</v>
      </c>
      <c r="D9" s="7">
        <v>8.92</v>
      </c>
      <c r="E9" s="7">
        <v>27.1</v>
      </c>
      <c r="F9" s="23" t="s">
        <v>88</v>
      </c>
    </row>
    <row r="10" spans="1:6" ht="15" x14ac:dyDescent="0.2">
      <c r="A10" s="57" t="s">
        <v>89</v>
      </c>
      <c r="B10" s="24" t="s">
        <v>90</v>
      </c>
      <c r="C10" s="7">
        <v>7.25</v>
      </c>
      <c r="D10" s="7">
        <v>6.94</v>
      </c>
      <c r="E10" s="7">
        <v>21.1</v>
      </c>
      <c r="F10" s="25">
        <v>392</v>
      </c>
    </row>
    <row r="11" spans="1:6" ht="15" x14ac:dyDescent="0.2">
      <c r="A11" s="57"/>
      <c r="B11" s="26" t="s">
        <v>91</v>
      </c>
      <c r="C11" s="7">
        <v>3.09</v>
      </c>
      <c r="D11" s="7">
        <v>3.44</v>
      </c>
      <c r="E11" s="7">
        <v>10.4</v>
      </c>
      <c r="F11" s="25">
        <v>396</v>
      </c>
    </row>
    <row r="12" spans="1:6" ht="15" x14ac:dyDescent="0.2">
      <c r="A12" s="57"/>
      <c r="B12" s="26" t="s">
        <v>92</v>
      </c>
      <c r="C12" s="7">
        <v>0.81</v>
      </c>
      <c r="D12" s="7">
        <v>0.79</v>
      </c>
      <c r="E12" s="7">
        <v>2.4</v>
      </c>
      <c r="F12" s="25">
        <v>230</v>
      </c>
    </row>
    <row r="13" spans="1:6" ht="15" x14ac:dyDescent="0.2">
      <c r="A13" s="57"/>
      <c r="B13" s="26" t="s">
        <v>44</v>
      </c>
      <c r="C13" s="7">
        <v>2.41</v>
      </c>
      <c r="D13" s="7">
        <v>3.31</v>
      </c>
      <c r="E13" s="7">
        <v>10</v>
      </c>
      <c r="F13" s="25">
        <v>386</v>
      </c>
    </row>
    <row r="14" spans="1:6" ht="15" x14ac:dyDescent="0.2">
      <c r="A14" s="57" t="s">
        <v>93</v>
      </c>
      <c r="B14" s="58"/>
      <c r="C14" s="7">
        <v>27.37</v>
      </c>
      <c r="D14" s="7">
        <v>23.4</v>
      </c>
      <c r="E14" s="7">
        <v>71</v>
      </c>
      <c r="F14" s="27" t="s">
        <v>16</v>
      </c>
    </row>
    <row r="15" spans="1:6" ht="25.5" x14ac:dyDescent="0.2">
      <c r="A15" s="57" t="s">
        <v>94</v>
      </c>
      <c r="B15" s="58"/>
      <c r="C15" s="7">
        <v>13.16</v>
      </c>
      <c r="D15" s="7">
        <v>9.56</v>
      </c>
      <c r="E15" s="7">
        <v>29</v>
      </c>
      <c r="F15" s="25" t="s">
        <v>95</v>
      </c>
    </row>
    <row r="16" spans="1:6" ht="15" x14ac:dyDescent="0.2">
      <c r="A16" s="59" t="s">
        <v>96</v>
      </c>
      <c r="B16" s="60"/>
      <c r="C16" s="7">
        <v>40.53</v>
      </c>
      <c r="D16" s="7">
        <v>32.96</v>
      </c>
      <c r="E16" s="7">
        <v>100</v>
      </c>
      <c r="F16" s="27" t="s">
        <v>16</v>
      </c>
    </row>
    <row r="17" spans="1:6" x14ac:dyDescent="0.2">
      <c r="A17" s="61" t="s">
        <v>97</v>
      </c>
      <c r="B17" s="61"/>
      <c r="C17" s="61"/>
      <c r="D17" s="61"/>
      <c r="E17" s="61"/>
    </row>
    <row r="18" spans="1:6" x14ac:dyDescent="0.2">
      <c r="A18" s="56" t="s">
        <v>98</v>
      </c>
      <c r="B18" s="56"/>
      <c r="C18" s="56"/>
      <c r="D18" s="56"/>
      <c r="E18" s="56"/>
      <c r="F18" s="28"/>
    </row>
    <row r="19" spans="1:6" x14ac:dyDescent="0.2">
      <c r="A19" s="56" t="s">
        <v>99</v>
      </c>
      <c r="B19" s="56"/>
      <c r="C19" s="56"/>
      <c r="D19" s="56"/>
      <c r="E19" s="56"/>
      <c r="F19" s="28"/>
    </row>
    <row r="20" spans="1:6" x14ac:dyDescent="0.2">
      <c r="A20" s="56" t="s">
        <v>100</v>
      </c>
      <c r="B20" s="56"/>
      <c r="C20" s="56"/>
      <c r="D20" s="56"/>
      <c r="E20" s="56"/>
      <c r="F20" s="28"/>
    </row>
  </sheetData>
  <mergeCells count="15">
    <mergeCell ref="A4:F4"/>
    <mergeCell ref="A7:B8"/>
    <mergeCell ref="C7:C8"/>
    <mergeCell ref="D7:D8"/>
    <mergeCell ref="E7:E8"/>
    <mergeCell ref="F7:F8"/>
    <mergeCell ref="A18:E18"/>
    <mergeCell ref="A19:E19"/>
    <mergeCell ref="A20:E20"/>
    <mergeCell ref="A9:B9"/>
    <mergeCell ref="A10:A13"/>
    <mergeCell ref="A14:B14"/>
    <mergeCell ref="A15:B15"/>
    <mergeCell ref="A16:B16"/>
    <mergeCell ref="A17:E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3"/>
  <sheetViews>
    <sheetView rightToLeft="1" topLeftCell="A4" workbookViewId="0">
      <selection activeCell="I12" sqref="I12"/>
    </sheetView>
  </sheetViews>
  <sheetFormatPr defaultRowHeight="14.25" x14ac:dyDescent="0.2"/>
  <cols>
    <col min="2" max="2" width="13.5" customWidth="1"/>
    <col min="3" max="3" width="10.875" customWidth="1"/>
    <col min="4" max="4" width="14.25" customWidth="1"/>
  </cols>
  <sheetData>
    <row r="4" spans="1:4" ht="15.75" x14ac:dyDescent="0.2">
      <c r="A4" s="66" t="s">
        <v>147</v>
      </c>
      <c r="B4" s="66"/>
      <c r="C4" s="66"/>
      <c r="D4" s="66"/>
    </row>
    <row r="5" spans="1:4" ht="15.75" x14ac:dyDescent="0.25">
      <c r="A5" s="50"/>
      <c r="B5" s="50"/>
      <c r="C5" s="50"/>
      <c r="D5" s="50"/>
    </row>
    <row r="6" spans="1:4" ht="15" x14ac:dyDescent="0.2">
      <c r="A6" s="51" t="s">
        <v>148</v>
      </c>
      <c r="B6" s="52"/>
      <c r="C6" s="52"/>
      <c r="D6" s="52"/>
    </row>
    <row r="7" spans="1:4" ht="30" x14ac:dyDescent="0.2">
      <c r="A7" s="53" t="s">
        <v>149</v>
      </c>
      <c r="B7" s="54" t="s">
        <v>150</v>
      </c>
      <c r="C7" s="54" t="s">
        <v>151</v>
      </c>
      <c r="D7" s="54" t="s">
        <v>152</v>
      </c>
    </row>
    <row r="8" spans="1:4" ht="15" x14ac:dyDescent="0.2">
      <c r="A8" s="53" t="s">
        <v>42</v>
      </c>
      <c r="B8" s="41">
        <v>11</v>
      </c>
      <c r="C8" s="41">
        <v>7</v>
      </c>
      <c r="D8" s="41">
        <v>2500</v>
      </c>
    </row>
    <row r="9" spans="1:4" ht="15" x14ac:dyDescent="0.2">
      <c r="A9" s="53" t="s">
        <v>43</v>
      </c>
      <c r="B9" s="41">
        <v>2</v>
      </c>
      <c r="C9" s="41" t="s">
        <v>16</v>
      </c>
      <c r="D9" s="41" t="s">
        <v>16</v>
      </c>
    </row>
    <row r="10" spans="1:4" ht="15" x14ac:dyDescent="0.2">
      <c r="A10" s="53" t="s">
        <v>44</v>
      </c>
      <c r="B10" s="41">
        <v>5</v>
      </c>
      <c r="C10" s="41">
        <v>3</v>
      </c>
      <c r="D10" s="41">
        <v>2000</v>
      </c>
    </row>
    <row r="11" spans="1:4" ht="15" x14ac:dyDescent="0.2">
      <c r="A11" s="53" t="s">
        <v>153</v>
      </c>
      <c r="B11" s="41">
        <v>14</v>
      </c>
      <c r="C11" s="41">
        <v>6</v>
      </c>
      <c r="D11" s="41">
        <v>1300</v>
      </c>
    </row>
    <row r="12" spans="1:4" ht="15" x14ac:dyDescent="0.2">
      <c r="A12" s="53" t="s">
        <v>46</v>
      </c>
      <c r="B12" s="41">
        <v>90</v>
      </c>
      <c r="C12" s="41">
        <v>3</v>
      </c>
      <c r="D12" s="41">
        <v>2500</v>
      </c>
    </row>
    <row r="13" spans="1:4" ht="15" x14ac:dyDescent="0.2">
      <c r="A13" s="53" t="s">
        <v>47</v>
      </c>
      <c r="B13" s="41">
        <v>13</v>
      </c>
      <c r="C13" s="41">
        <v>7</v>
      </c>
      <c r="D13" s="41">
        <v>2500</v>
      </c>
    </row>
    <row r="14" spans="1:4" ht="15" x14ac:dyDescent="0.2">
      <c r="A14" s="53" t="s">
        <v>48</v>
      </c>
      <c r="B14" s="41">
        <v>19</v>
      </c>
      <c r="C14" s="41">
        <v>6</v>
      </c>
      <c r="D14" s="41">
        <v>2500</v>
      </c>
    </row>
    <row r="15" spans="1:4" ht="15" x14ac:dyDescent="0.2">
      <c r="A15" s="53" t="s">
        <v>49</v>
      </c>
      <c r="B15" s="41">
        <v>23</v>
      </c>
      <c r="C15" s="41">
        <v>3.5</v>
      </c>
      <c r="D15" s="41">
        <v>2500</v>
      </c>
    </row>
    <row r="16" spans="1:4" ht="15" x14ac:dyDescent="0.2">
      <c r="A16" s="53" t="s">
        <v>50</v>
      </c>
      <c r="B16" s="41">
        <v>57</v>
      </c>
      <c r="C16" s="41">
        <v>3</v>
      </c>
      <c r="D16" s="41">
        <v>2500</v>
      </c>
    </row>
    <row r="17" spans="1:4" ht="15" x14ac:dyDescent="0.2">
      <c r="A17" s="53" t="s">
        <v>51</v>
      </c>
      <c r="B17" s="41">
        <v>162</v>
      </c>
      <c r="C17" s="41">
        <v>5</v>
      </c>
      <c r="D17" s="41">
        <v>3000</v>
      </c>
    </row>
    <row r="18" spans="1:4" ht="15" x14ac:dyDescent="0.2">
      <c r="A18" s="53" t="s">
        <v>52</v>
      </c>
      <c r="B18" s="41">
        <v>137</v>
      </c>
      <c r="C18" s="41">
        <v>3</v>
      </c>
      <c r="D18" s="41">
        <v>5000</v>
      </c>
    </row>
    <row r="19" spans="1:4" ht="15" x14ac:dyDescent="0.2">
      <c r="A19" s="53" t="s">
        <v>53</v>
      </c>
      <c r="B19" s="41">
        <v>12</v>
      </c>
      <c r="C19" s="41">
        <v>4</v>
      </c>
      <c r="D19" s="41">
        <v>3500</v>
      </c>
    </row>
    <row r="20" spans="1:4" ht="15" x14ac:dyDescent="0.2">
      <c r="A20" s="53" t="s">
        <v>54</v>
      </c>
      <c r="B20" s="41">
        <v>395</v>
      </c>
      <c r="C20" s="41">
        <v>2.5</v>
      </c>
      <c r="D20" s="41">
        <v>5500</v>
      </c>
    </row>
    <row r="21" spans="1:4" ht="15" x14ac:dyDescent="0.2">
      <c r="A21" s="53" t="s">
        <v>55</v>
      </c>
      <c r="B21" s="41">
        <v>29</v>
      </c>
      <c r="C21" s="41">
        <v>5</v>
      </c>
      <c r="D21" s="41">
        <v>4000</v>
      </c>
    </row>
    <row r="22" spans="1:4" ht="15" x14ac:dyDescent="0.2">
      <c r="A22" s="39" t="s">
        <v>56</v>
      </c>
      <c r="B22" s="41">
        <v>8</v>
      </c>
      <c r="C22" s="41">
        <v>4</v>
      </c>
      <c r="D22" s="41">
        <v>4000</v>
      </c>
    </row>
    <row r="23" spans="1:4" x14ac:dyDescent="0.2">
      <c r="A23" s="67" t="s">
        <v>154</v>
      </c>
      <c r="B23" s="68"/>
      <c r="C23" s="68"/>
      <c r="D23" s="68"/>
    </row>
  </sheetData>
  <mergeCells count="2">
    <mergeCell ref="A4:D4"/>
    <mergeCell ref="A23:D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0"/>
  <sheetViews>
    <sheetView rightToLeft="1" workbookViewId="0">
      <selection activeCell="D10" sqref="D10"/>
    </sheetView>
  </sheetViews>
  <sheetFormatPr defaultRowHeight="14.25" x14ac:dyDescent="0.2"/>
  <cols>
    <col min="2" max="2" width="18.625" customWidth="1"/>
  </cols>
  <sheetData>
    <row r="4" spans="1:7" ht="15.75" x14ac:dyDescent="0.2">
      <c r="A4" s="66" t="s">
        <v>127</v>
      </c>
      <c r="B4" s="66"/>
      <c r="C4" s="66"/>
      <c r="D4" s="66"/>
      <c r="E4" s="66"/>
      <c r="F4" s="66"/>
      <c r="G4" s="66"/>
    </row>
    <row r="6" spans="1:7" ht="15" x14ac:dyDescent="0.2">
      <c r="A6" s="42" t="s">
        <v>128</v>
      </c>
    </row>
    <row r="7" spans="1:7" ht="15" x14ac:dyDescent="0.2">
      <c r="A7" s="71" t="s">
        <v>113</v>
      </c>
      <c r="B7" s="72" t="s">
        <v>129</v>
      </c>
      <c r="C7" s="72" t="s">
        <v>130</v>
      </c>
      <c r="D7" s="72"/>
      <c r="E7" s="72"/>
      <c r="F7" s="72"/>
      <c r="G7" s="73"/>
    </row>
    <row r="8" spans="1:7" x14ac:dyDescent="0.2">
      <c r="A8" s="71"/>
      <c r="B8" s="72"/>
      <c r="C8" s="74" t="s">
        <v>131</v>
      </c>
      <c r="D8" s="76" t="s">
        <v>132</v>
      </c>
      <c r="E8" s="76" t="s">
        <v>133</v>
      </c>
      <c r="F8" s="72" t="s">
        <v>134</v>
      </c>
      <c r="G8" s="73" t="s">
        <v>135</v>
      </c>
    </row>
    <row r="9" spans="1:7" x14ac:dyDescent="0.2">
      <c r="A9" s="71"/>
      <c r="B9" s="72"/>
      <c r="C9" s="75"/>
      <c r="D9" s="76"/>
      <c r="E9" s="76"/>
      <c r="F9" s="72"/>
      <c r="G9" s="73"/>
    </row>
    <row r="10" spans="1:7" ht="51" customHeight="1" x14ac:dyDescent="0.2">
      <c r="A10" s="43" t="s">
        <v>116</v>
      </c>
      <c r="B10" s="49" t="s">
        <v>136</v>
      </c>
      <c r="C10" s="45">
        <v>1</v>
      </c>
      <c r="D10" s="45">
        <v>1</v>
      </c>
      <c r="E10" s="45" t="s">
        <v>16</v>
      </c>
      <c r="F10" s="45">
        <v>1</v>
      </c>
      <c r="G10" s="46">
        <v>1</v>
      </c>
    </row>
    <row r="11" spans="1:7" ht="45" x14ac:dyDescent="0.2">
      <c r="A11" s="43" t="s">
        <v>117</v>
      </c>
      <c r="B11" s="49" t="s">
        <v>137</v>
      </c>
      <c r="C11" s="45">
        <v>1</v>
      </c>
      <c r="D11" s="45">
        <v>1</v>
      </c>
      <c r="E11" s="45">
        <v>205</v>
      </c>
      <c r="F11" s="45" t="s">
        <v>16</v>
      </c>
      <c r="G11" s="46">
        <v>1</v>
      </c>
    </row>
    <row r="12" spans="1:7" ht="60" x14ac:dyDescent="0.2">
      <c r="A12" s="43" t="s">
        <v>119</v>
      </c>
      <c r="B12" s="44" t="s">
        <v>138</v>
      </c>
      <c r="C12" s="45">
        <v>1</v>
      </c>
      <c r="D12" s="45">
        <v>1</v>
      </c>
      <c r="E12" s="45">
        <v>151</v>
      </c>
      <c r="F12" s="45">
        <v>1</v>
      </c>
      <c r="G12" s="46">
        <v>1</v>
      </c>
    </row>
    <row r="13" spans="1:7" ht="60" x14ac:dyDescent="0.2">
      <c r="A13" s="43" t="s">
        <v>120</v>
      </c>
      <c r="B13" s="44" t="s">
        <v>139</v>
      </c>
      <c r="C13" s="45">
        <v>1</v>
      </c>
      <c r="D13" s="45">
        <v>1</v>
      </c>
      <c r="E13" s="45" t="s">
        <v>16</v>
      </c>
      <c r="F13" s="45" t="s">
        <v>16</v>
      </c>
      <c r="G13" s="46">
        <v>1</v>
      </c>
    </row>
    <row r="14" spans="1:7" ht="60" x14ac:dyDescent="0.2">
      <c r="A14" s="43" t="s">
        <v>121</v>
      </c>
      <c r="B14" s="44" t="s">
        <v>140</v>
      </c>
      <c r="C14" s="47">
        <v>1</v>
      </c>
      <c r="D14" s="45">
        <v>1</v>
      </c>
      <c r="E14" s="45">
        <v>164</v>
      </c>
      <c r="F14" s="45">
        <v>1</v>
      </c>
      <c r="G14" s="46">
        <v>1</v>
      </c>
    </row>
    <row r="15" spans="1:7" ht="45" x14ac:dyDescent="0.2">
      <c r="A15" s="43" t="s">
        <v>122</v>
      </c>
      <c r="B15" s="44" t="s">
        <v>141</v>
      </c>
      <c r="C15" s="45">
        <v>1</v>
      </c>
      <c r="D15" s="45">
        <v>1</v>
      </c>
      <c r="E15" s="45">
        <v>38</v>
      </c>
      <c r="F15" s="45" t="s">
        <v>16</v>
      </c>
      <c r="G15" s="46">
        <v>1</v>
      </c>
    </row>
    <row r="16" spans="1:7" ht="30" x14ac:dyDescent="0.2">
      <c r="A16" s="43" t="s">
        <v>123</v>
      </c>
      <c r="B16" s="44" t="s">
        <v>142</v>
      </c>
      <c r="C16" s="45">
        <v>1</v>
      </c>
      <c r="D16" s="45">
        <v>1</v>
      </c>
      <c r="E16" s="45">
        <v>82</v>
      </c>
      <c r="F16" s="45" t="s">
        <v>16</v>
      </c>
      <c r="G16" s="46">
        <v>1</v>
      </c>
    </row>
    <row r="17" spans="1:7" ht="75" x14ac:dyDescent="0.2">
      <c r="A17" s="43" t="s">
        <v>124</v>
      </c>
      <c r="B17" s="44" t="s">
        <v>143</v>
      </c>
      <c r="C17" s="45">
        <v>1</v>
      </c>
      <c r="D17" s="47">
        <v>1</v>
      </c>
      <c r="E17" s="45" t="s">
        <v>16</v>
      </c>
      <c r="F17" s="45" t="s">
        <v>16</v>
      </c>
      <c r="G17" s="46">
        <v>1</v>
      </c>
    </row>
    <row r="18" spans="1:7" ht="45" x14ac:dyDescent="0.2">
      <c r="A18" s="48" t="s">
        <v>125</v>
      </c>
      <c r="B18" s="44" t="s">
        <v>144</v>
      </c>
      <c r="C18" s="45">
        <v>1</v>
      </c>
      <c r="D18" s="45">
        <v>1</v>
      </c>
      <c r="E18" s="45" t="s">
        <v>16</v>
      </c>
      <c r="F18" s="45" t="s">
        <v>16</v>
      </c>
      <c r="G18" s="46">
        <v>1</v>
      </c>
    </row>
    <row r="19" spans="1:7" x14ac:dyDescent="0.2">
      <c r="A19" s="69" t="s">
        <v>145</v>
      </c>
      <c r="B19" s="69"/>
      <c r="C19" s="69"/>
      <c r="D19" s="69"/>
      <c r="E19" s="69"/>
    </row>
    <row r="20" spans="1:7" x14ac:dyDescent="0.2">
      <c r="A20" s="70" t="s">
        <v>146</v>
      </c>
      <c r="B20" s="70"/>
      <c r="C20" s="70"/>
      <c r="D20" s="70"/>
      <c r="E20" s="70"/>
      <c r="F20" s="70"/>
    </row>
  </sheetData>
  <mergeCells count="11">
    <mergeCell ref="A19:E19"/>
    <mergeCell ref="A20:F20"/>
    <mergeCell ref="A4:G4"/>
    <mergeCell ref="A7:A9"/>
    <mergeCell ref="B7:B9"/>
    <mergeCell ref="C7:G7"/>
    <mergeCell ref="C8:C9"/>
    <mergeCell ref="D8:D9"/>
    <mergeCell ref="E8:E9"/>
    <mergeCell ref="F8:F9"/>
    <mergeCell ref="G8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8"/>
  <sheetViews>
    <sheetView rightToLeft="1" workbookViewId="0">
      <selection activeCell="B13" sqref="B13"/>
    </sheetView>
  </sheetViews>
  <sheetFormatPr defaultRowHeight="14.25" x14ac:dyDescent="0.2"/>
  <cols>
    <col min="1" max="1" width="12.375" customWidth="1"/>
    <col min="2" max="2" width="16.125" customWidth="1"/>
    <col min="3" max="3" width="21.625" customWidth="1"/>
  </cols>
  <sheetData>
    <row r="4" spans="1:3" ht="15.75" x14ac:dyDescent="0.2">
      <c r="A4" s="77" t="s">
        <v>111</v>
      </c>
      <c r="B4" s="77"/>
      <c r="C4" s="77"/>
    </row>
    <row r="6" spans="1:3" ht="15" x14ac:dyDescent="0.25">
      <c r="A6" s="37" t="s">
        <v>112</v>
      </c>
    </row>
    <row r="7" spans="1:3" ht="15" x14ac:dyDescent="0.2">
      <c r="A7" s="38" t="s">
        <v>113</v>
      </c>
      <c r="B7" s="3" t="s">
        <v>114</v>
      </c>
      <c r="C7" s="20" t="s">
        <v>115</v>
      </c>
    </row>
    <row r="8" spans="1:3" ht="15" x14ac:dyDescent="0.2">
      <c r="A8" s="39" t="s">
        <v>116</v>
      </c>
      <c r="B8" s="7">
        <v>618.79999999999995</v>
      </c>
      <c r="C8" s="40">
        <v>615.79999999999995</v>
      </c>
    </row>
    <row r="9" spans="1:3" ht="15" x14ac:dyDescent="0.2">
      <c r="A9" s="39" t="s">
        <v>117</v>
      </c>
      <c r="B9" s="41" t="s">
        <v>118</v>
      </c>
      <c r="C9" s="40">
        <v>330</v>
      </c>
    </row>
    <row r="10" spans="1:3" ht="15" x14ac:dyDescent="0.2">
      <c r="A10" s="39" t="s">
        <v>119</v>
      </c>
      <c r="B10" s="7">
        <v>515</v>
      </c>
      <c r="C10" s="40">
        <v>511</v>
      </c>
    </row>
    <row r="11" spans="1:3" ht="15" x14ac:dyDescent="0.2">
      <c r="A11" s="39" t="s">
        <v>120</v>
      </c>
      <c r="B11" s="7">
        <v>143.5</v>
      </c>
      <c r="C11" s="40">
        <v>131.5</v>
      </c>
    </row>
    <row r="12" spans="1:3" ht="15" x14ac:dyDescent="0.2">
      <c r="A12" s="39" t="s">
        <v>121</v>
      </c>
      <c r="B12" s="7">
        <v>493.5</v>
      </c>
      <c r="C12" s="40">
        <v>485</v>
      </c>
    </row>
    <row r="13" spans="1:3" ht="15" x14ac:dyDescent="0.2">
      <c r="A13" s="39" t="s">
        <v>122</v>
      </c>
      <c r="B13" s="7">
        <v>107.5</v>
      </c>
      <c r="C13" s="40">
        <v>104</v>
      </c>
    </row>
    <row r="14" spans="1:3" ht="15" x14ac:dyDescent="0.2">
      <c r="A14" s="39" t="s">
        <v>123</v>
      </c>
      <c r="B14" s="7">
        <v>150.19999999999999</v>
      </c>
      <c r="C14" s="40">
        <v>147</v>
      </c>
    </row>
    <row r="15" spans="1:3" ht="15" x14ac:dyDescent="0.2">
      <c r="A15" s="39" t="s">
        <v>124</v>
      </c>
      <c r="B15" s="7">
        <v>65</v>
      </c>
      <c r="C15" s="19" t="s">
        <v>16</v>
      </c>
    </row>
    <row r="16" spans="1:3" ht="15" x14ac:dyDescent="0.2">
      <c r="A16" s="39" t="s">
        <v>125</v>
      </c>
      <c r="B16" s="7">
        <v>51</v>
      </c>
      <c r="C16" s="19" t="s">
        <v>16</v>
      </c>
    </row>
    <row r="17" spans="1:3" x14ac:dyDescent="0.2">
      <c r="A17" s="78" t="s">
        <v>126</v>
      </c>
      <c r="B17" s="78"/>
      <c r="C17" s="78"/>
    </row>
    <row r="18" spans="1:3" x14ac:dyDescent="0.2">
      <c r="A18" s="79"/>
      <c r="B18" s="79"/>
      <c r="C18" s="79"/>
    </row>
  </sheetData>
  <mergeCells count="2">
    <mergeCell ref="A4:C4"/>
    <mergeCell ref="A17:C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25"/>
  <sheetViews>
    <sheetView rightToLeft="1" topLeftCell="A6" workbookViewId="0">
      <selection activeCell="M11" sqref="M11"/>
    </sheetView>
  </sheetViews>
  <sheetFormatPr defaultRowHeight="14.25" x14ac:dyDescent="0.2"/>
  <sheetData>
    <row r="4" spans="1:11" ht="15.75" x14ac:dyDescent="0.2">
      <c r="A4" s="80" t="s">
        <v>33</v>
      </c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1" ht="15" x14ac:dyDescent="0.2">
      <c r="A5" s="81" t="s">
        <v>34</v>
      </c>
      <c r="B5" s="81"/>
    </row>
    <row r="6" spans="1:11" x14ac:dyDescent="0.2">
      <c r="A6" s="57" t="s">
        <v>35</v>
      </c>
      <c r="B6" s="82" t="s">
        <v>36</v>
      </c>
      <c r="C6" s="83"/>
      <c r="D6" s="83"/>
      <c r="E6" s="83"/>
      <c r="F6" s="83"/>
      <c r="G6" s="83"/>
      <c r="H6" s="83"/>
      <c r="I6" s="83"/>
      <c r="J6" s="83"/>
    </row>
    <row r="7" spans="1:11" x14ac:dyDescent="0.2">
      <c r="A7" s="57"/>
      <c r="B7" s="84"/>
      <c r="C7" s="85"/>
      <c r="D7" s="85"/>
      <c r="E7" s="85"/>
      <c r="F7" s="85"/>
      <c r="G7" s="85"/>
      <c r="H7" s="85"/>
      <c r="I7" s="85"/>
      <c r="J7" s="85"/>
    </row>
    <row r="8" spans="1:11" ht="30" x14ac:dyDescent="0.2">
      <c r="A8" s="57"/>
      <c r="B8" s="10" t="s">
        <v>3</v>
      </c>
      <c r="C8" s="10" t="s">
        <v>4</v>
      </c>
      <c r="D8" s="10" t="s">
        <v>5</v>
      </c>
      <c r="E8" s="10" t="s">
        <v>37</v>
      </c>
      <c r="F8" s="10" t="s">
        <v>38</v>
      </c>
      <c r="G8" s="10" t="s">
        <v>39</v>
      </c>
      <c r="H8" s="10" t="s">
        <v>40</v>
      </c>
      <c r="I8" s="10" t="s">
        <v>7</v>
      </c>
      <c r="J8" s="11" t="s">
        <v>41</v>
      </c>
    </row>
    <row r="9" spans="1:11" ht="15" x14ac:dyDescent="0.2">
      <c r="A9" s="12" t="s">
        <v>42</v>
      </c>
      <c r="B9" s="13">
        <v>40</v>
      </c>
      <c r="C9" s="13">
        <v>177</v>
      </c>
      <c r="D9" s="13">
        <v>203</v>
      </c>
      <c r="E9" s="112" t="s">
        <v>16</v>
      </c>
      <c r="F9" s="13">
        <v>839</v>
      </c>
      <c r="G9" s="13">
        <v>14</v>
      </c>
      <c r="H9" s="13" t="s">
        <v>16</v>
      </c>
      <c r="I9" s="13">
        <v>1273</v>
      </c>
      <c r="J9" s="14">
        <f>I9/I24%</f>
        <v>1.3924742944651061</v>
      </c>
    </row>
    <row r="10" spans="1:11" ht="15" x14ac:dyDescent="0.2">
      <c r="A10" s="12" t="s">
        <v>43</v>
      </c>
      <c r="B10" s="13">
        <v>471</v>
      </c>
      <c r="C10" s="13">
        <v>502</v>
      </c>
      <c r="D10" s="13">
        <v>276</v>
      </c>
      <c r="E10" s="13">
        <v>310</v>
      </c>
      <c r="F10" s="13">
        <v>2775</v>
      </c>
      <c r="G10" s="13">
        <v>652</v>
      </c>
      <c r="H10" s="13" t="s">
        <v>16</v>
      </c>
      <c r="I10" s="13">
        <v>4986</v>
      </c>
      <c r="J10" s="14">
        <f>I10/I24%</f>
        <v>5.4539488077007219</v>
      </c>
    </row>
    <row r="11" spans="1:11" ht="15" x14ac:dyDescent="0.2">
      <c r="A11" s="12" t="s">
        <v>44</v>
      </c>
      <c r="B11" s="13">
        <v>623</v>
      </c>
      <c r="C11" s="13">
        <v>755</v>
      </c>
      <c r="D11" s="13">
        <v>694</v>
      </c>
      <c r="E11" s="13">
        <v>3559</v>
      </c>
      <c r="F11" s="13">
        <v>11206</v>
      </c>
      <c r="G11" s="13">
        <v>664</v>
      </c>
      <c r="H11" s="13" t="s">
        <v>16</v>
      </c>
      <c r="I11" s="13">
        <v>17501</v>
      </c>
      <c r="J11" s="14">
        <f>I11/I24%</f>
        <v>19.143513454386348</v>
      </c>
    </row>
    <row r="12" spans="1:11" ht="15" x14ac:dyDescent="0.2">
      <c r="A12" s="12" t="s">
        <v>45</v>
      </c>
      <c r="B12" s="13">
        <v>296</v>
      </c>
      <c r="C12" s="13">
        <v>463</v>
      </c>
      <c r="D12" s="13">
        <v>173</v>
      </c>
      <c r="E12" s="13">
        <v>441</v>
      </c>
      <c r="F12" s="13">
        <v>2239</v>
      </c>
      <c r="G12" s="13" t="s">
        <v>16</v>
      </c>
      <c r="H12" s="13" t="s">
        <v>16</v>
      </c>
      <c r="I12" s="13">
        <v>3612</v>
      </c>
      <c r="J12" s="14">
        <f>I12/I24%</f>
        <v>3.9509954058192953</v>
      </c>
    </row>
    <row r="13" spans="1:11" ht="15" x14ac:dyDescent="0.2">
      <c r="A13" s="12" t="s">
        <v>46</v>
      </c>
      <c r="B13" s="13">
        <v>459</v>
      </c>
      <c r="C13" s="13">
        <v>806</v>
      </c>
      <c r="D13" s="13">
        <v>802</v>
      </c>
      <c r="E13" s="13">
        <v>2809</v>
      </c>
      <c r="F13" s="13">
        <v>6145</v>
      </c>
      <c r="G13" s="13" t="s">
        <v>16</v>
      </c>
      <c r="H13" s="13" t="s">
        <v>16</v>
      </c>
      <c r="I13" s="13">
        <v>11021</v>
      </c>
      <c r="J13" s="15">
        <f>I13/I24%</f>
        <v>12.055348938963027</v>
      </c>
    </row>
    <row r="14" spans="1:11" ht="15" x14ac:dyDescent="0.2">
      <c r="A14" s="12" t="s">
        <v>47</v>
      </c>
      <c r="B14" s="13">
        <v>387</v>
      </c>
      <c r="C14" s="13">
        <v>914</v>
      </c>
      <c r="D14" s="13">
        <v>1067</v>
      </c>
      <c r="E14" s="13">
        <v>3613</v>
      </c>
      <c r="F14" s="13">
        <v>8299</v>
      </c>
      <c r="G14" s="13" t="s">
        <v>16</v>
      </c>
      <c r="H14" s="13" t="s">
        <v>16</v>
      </c>
      <c r="I14" s="13">
        <v>14280</v>
      </c>
      <c r="J14" s="14">
        <f>I14/I24%</f>
        <v>15.62021439509954</v>
      </c>
    </row>
    <row r="15" spans="1:11" ht="15" x14ac:dyDescent="0.2">
      <c r="A15" s="12" t="s">
        <v>48</v>
      </c>
      <c r="B15" s="13">
        <v>65</v>
      </c>
      <c r="C15" s="13">
        <v>317</v>
      </c>
      <c r="D15" s="13">
        <v>95</v>
      </c>
      <c r="E15" s="13">
        <v>506</v>
      </c>
      <c r="F15" s="13">
        <v>100</v>
      </c>
      <c r="G15" s="13" t="s">
        <v>16</v>
      </c>
      <c r="H15" s="13" t="s">
        <v>16</v>
      </c>
      <c r="I15" s="13">
        <v>1083</v>
      </c>
      <c r="J15" s="15">
        <f>I15/I24%</f>
        <v>1.1846423102165828</v>
      </c>
    </row>
    <row r="16" spans="1:11" ht="15" x14ac:dyDescent="0.2">
      <c r="A16" s="12" t="s">
        <v>49</v>
      </c>
      <c r="B16" s="13">
        <v>446</v>
      </c>
      <c r="C16" s="13">
        <v>1298</v>
      </c>
      <c r="D16" s="13">
        <v>107</v>
      </c>
      <c r="E16" s="13" t="s">
        <v>16</v>
      </c>
      <c r="F16" s="13">
        <v>17554</v>
      </c>
      <c r="G16" s="13" t="s">
        <v>16</v>
      </c>
      <c r="H16" s="13" t="s">
        <v>16</v>
      </c>
      <c r="I16" s="13">
        <v>19405</v>
      </c>
      <c r="J16" s="14">
        <f>I16/I24%</f>
        <v>21.226208707066288</v>
      </c>
    </row>
    <row r="17" spans="1:10" ht="15" x14ac:dyDescent="0.2">
      <c r="A17" s="12" t="s">
        <v>50</v>
      </c>
      <c r="B17" s="13">
        <v>23</v>
      </c>
      <c r="C17" s="13">
        <v>233</v>
      </c>
      <c r="D17" s="13">
        <v>737</v>
      </c>
      <c r="E17" s="13">
        <v>2499</v>
      </c>
      <c r="F17" s="13">
        <v>4754</v>
      </c>
      <c r="G17" s="13">
        <v>305</v>
      </c>
      <c r="H17" s="13">
        <v>243</v>
      </c>
      <c r="I17" s="13">
        <f>B17+C17+D17+E17+F17+G17+H17</f>
        <v>8794</v>
      </c>
      <c r="J17" s="14">
        <f>I17/I24%</f>
        <v>9.6193393130605997</v>
      </c>
    </row>
    <row r="18" spans="1:10" ht="15" x14ac:dyDescent="0.2">
      <c r="A18" s="12" t="s">
        <v>51</v>
      </c>
      <c r="B18" s="13">
        <v>291</v>
      </c>
      <c r="C18" s="13">
        <v>468</v>
      </c>
      <c r="D18" s="13">
        <v>18</v>
      </c>
      <c r="E18" s="112" t="s">
        <v>16</v>
      </c>
      <c r="F18" s="13">
        <v>80</v>
      </c>
      <c r="G18" s="13" t="s">
        <v>16</v>
      </c>
      <c r="H18" s="13" t="s">
        <v>16</v>
      </c>
      <c r="I18" s="13">
        <v>857</v>
      </c>
      <c r="J18" s="14">
        <f>I18/I24%</f>
        <v>0.93743163421570763</v>
      </c>
    </row>
    <row r="19" spans="1:10" ht="15" x14ac:dyDescent="0.2">
      <c r="A19" s="12" t="s">
        <v>52</v>
      </c>
      <c r="B19" s="13">
        <v>205</v>
      </c>
      <c r="C19" s="13">
        <v>161</v>
      </c>
      <c r="D19" s="13">
        <v>1631</v>
      </c>
      <c r="E19" s="112" t="s">
        <v>16</v>
      </c>
      <c r="F19" s="13">
        <v>2738</v>
      </c>
      <c r="G19" s="13" t="s">
        <v>16</v>
      </c>
      <c r="H19" s="13" t="s">
        <v>16</v>
      </c>
      <c r="I19" s="13">
        <v>4735</v>
      </c>
      <c r="J19" s="14">
        <f>I19/I24%</f>
        <v>5.1793918179829355</v>
      </c>
    </row>
    <row r="20" spans="1:10" ht="15" x14ac:dyDescent="0.2">
      <c r="A20" s="12" t="s">
        <v>53</v>
      </c>
      <c r="B20" s="13">
        <v>233</v>
      </c>
      <c r="C20" s="13">
        <v>254</v>
      </c>
      <c r="D20" s="13">
        <v>112</v>
      </c>
      <c r="E20" s="112" t="s">
        <v>16</v>
      </c>
      <c r="F20" s="13">
        <v>3</v>
      </c>
      <c r="G20" s="13" t="s">
        <v>16</v>
      </c>
      <c r="H20" s="13" t="s">
        <v>16</v>
      </c>
      <c r="I20" s="13">
        <v>602</v>
      </c>
      <c r="J20" s="14">
        <f>I20/I24%</f>
        <v>0.65849923430321589</v>
      </c>
    </row>
    <row r="21" spans="1:10" ht="15" x14ac:dyDescent="0.2">
      <c r="A21" s="12" t="s">
        <v>54</v>
      </c>
      <c r="B21" s="13">
        <v>291</v>
      </c>
      <c r="C21" s="13">
        <v>387</v>
      </c>
      <c r="D21" s="13">
        <v>85</v>
      </c>
      <c r="E21" s="112" t="s">
        <v>16</v>
      </c>
      <c r="F21" s="13">
        <v>287</v>
      </c>
      <c r="G21" s="13" t="s">
        <v>16</v>
      </c>
      <c r="H21" s="13" t="s">
        <v>16</v>
      </c>
      <c r="I21" s="13">
        <v>1050</v>
      </c>
      <c r="J21" s="14">
        <f>I21/I24%</f>
        <v>1.1485451761102603</v>
      </c>
    </row>
    <row r="22" spans="1:10" ht="15" x14ac:dyDescent="0.2">
      <c r="A22" s="12" t="s">
        <v>55</v>
      </c>
      <c r="B22" s="13">
        <v>236</v>
      </c>
      <c r="C22" s="13">
        <v>95</v>
      </c>
      <c r="D22" s="13">
        <v>8</v>
      </c>
      <c r="E22" s="13">
        <v>303</v>
      </c>
      <c r="F22" s="13">
        <v>1478</v>
      </c>
      <c r="G22" s="13" t="s">
        <v>16</v>
      </c>
      <c r="H22" s="13" t="s">
        <v>16</v>
      </c>
      <c r="I22" s="13">
        <v>2120</v>
      </c>
      <c r="J22" s="14">
        <f>I22/I24%</f>
        <v>2.3189674031940495</v>
      </c>
    </row>
    <row r="23" spans="1:10" ht="15" x14ac:dyDescent="0.2">
      <c r="A23" s="12" t="s">
        <v>56</v>
      </c>
      <c r="B23" s="13">
        <v>25</v>
      </c>
      <c r="C23" s="13">
        <v>76</v>
      </c>
      <c r="D23" s="112" t="s">
        <v>16</v>
      </c>
      <c r="E23" s="112" t="s">
        <v>16</v>
      </c>
      <c r="F23" s="112" t="s">
        <v>16</v>
      </c>
      <c r="G23" s="13" t="s">
        <v>16</v>
      </c>
      <c r="H23" s="13" t="s">
        <v>16</v>
      </c>
      <c r="I23" s="13">
        <v>101</v>
      </c>
      <c r="J23" s="14">
        <f>I23/I24%</f>
        <v>0.11047910741632028</v>
      </c>
    </row>
    <row r="24" spans="1:10" ht="15" x14ac:dyDescent="0.2">
      <c r="A24" s="12" t="s">
        <v>7</v>
      </c>
      <c r="B24" s="13">
        <v>4091</v>
      </c>
      <c r="C24" s="13">
        <v>6906</v>
      </c>
      <c r="D24" s="13">
        <f>SUM(D9:D23)</f>
        <v>6008</v>
      </c>
      <c r="E24" s="13">
        <f>SUM(E10:E23)</f>
        <v>14040</v>
      </c>
      <c r="F24" s="13">
        <f>SUM(F9:F23)</f>
        <v>58497</v>
      </c>
      <c r="G24" s="13">
        <f>SUM(G9:G23)</f>
        <v>1635</v>
      </c>
      <c r="H24" s="13">
        <f>SUM(H17:H23)</f>
        <v>243</v>
      </c>
      <c r="I24" s="13">
        <f>SUM(I9:I23)</f>
        <v>91420</v>
      </c>
      <c r="J24" s="14">
        <f>SUM(J9:J23)</f>
        <v>100</v>
      </c>
    </row>
    <row r="25" spans="1:10" x14ac:dyDescent="0.2">
      <c r="A25" s="86" t="s">
        <v>32</v>
      </c>
      <c r="B25" s="86"/>
      <c r="C25" s="86"/>
      <c r="D25" s="86"/>
      <c r="E25" s="86"/>
      <c r="F25" s="86"/>
      <c r="G25" s="86"/>
    </row>
  </sheetData>
  <mergeCells count="5">
    <mergeCell ref="A4:K4"/>
    <mergeCell ref="A5:B5"/>
    <mergeCell ref="A6:A8"/>
    <mergeCell ref="B6:J7"/>
    <mergeCell ref="A25:G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rightToLeft="1" topLeftCell="A13" workbookViewId="0">
      <selection activeCell="R27" sqref="R27"/>
    </sheetView>
  </sheetViews>
  <sheetFormatPr defaultRowHeight="14.25" x14ac:dyDescent="0.2"/>
  <cols>
    <col min="1" max="1" width="6.375" customWidth="1"/>
    <col min="2" max="2" width="11.375" customWidth="1"/>
    <col min="3" max="12" width="5.875" customWidth="1"/>
    <col min="13" max="13" width="8.125" customWidth="1"/>
    <col min="14" max="14" width="5.875" customWidth="1"/>
    <col min="15" max="15" width="8" customWidth="1"/>
    <col min="16" max="16" width="7.75" customWidth="1"/>
  </cols>
  <sheetData>
    <row r="1" spans="2:16" ht="8.25" customHeight="1" x14ac:dyDescent="0.2"/>
    <row r="3" spans="2:16" ht="21.75" customHeight="1" x14ac:dyDescent="0.2">
      <c r="B3" s="91" t="s">
        <v>0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5" spans="2:16" ht="15.75" x14ac:dyDescent="0.2">
      <c r="B5" s="1" t="s">
        <v>1</v>
      </c>
      <c r="C5" s="2"/>
    </row>
    <row r="6" spans="2:16" ht="18.75" customHeight="1" x14ac:dyDescent="0.2">
      <c r="B6" s="57" t="s">
        <v>2</v>
      </c>
      <c r="C6" s="63" t="s">
        <v>3</v>
      </c>
      <c r="D6" s="63"/>
      <c r="E6" s="63"/>
      <c r="F6" s="63" t="s">
        <v>4</v>
      </c>
      <c r="G6" s="63"/>
      <c r="H6" s="63"/>
      <c r="I6" s="63" t="s">
        <v>5</v>
      </c>
      <c r="J6" s="63"/>
      <c r="K6" s="63"/>
      <c r="L6" s="82" t="s">
        <v>6</v>
      </c>
      <c r="M6" s="83"/>
      <c r="N6" s="92"/>
      <c r="O6" s="63" t="s">
        <v>7</v>
      </c>
      <c r="P6" s="94" t="s">
        <v>8</v>
      </c>
    </row>
    <row r="7" spans="2:16" ht="26.25" customHeight="1" x14ac:dyDescent="0.2">
      <c r="B7" s="57"/>
      <c r="C7" s="88" t="s">
        <v>9</v>
      </c>
      <c r="D7" s="89"/>
      <c r="E7" s="90"/>
      <c r="F7" s="87" t="s">
        <v>10</v>
      </c>
      <c r="G7" s="87"/>
      <c r="H7" s="87"/>
      <c r="I7" s="87" t="s">
        <v>9</v>
      </c>
      <c r="J7" s="87"/>
      <c r="K7" s="87"/>
      <c r="L7" s="88" t="s">
        <v>11</v>
      </c>
      <c r="M7" s="89"/>
      <c r="N7" s="90"/>
      <c r="O7" s="93"/>
      <c r="P7" s="95"/>
    </row>
    <row r="8" spans="2:16" ht="32.25" customHeight="1" x14ac:dyDescent="0.2">
      <c r="B8" s="57"/>
      <c r="C8" s="3" t="s">
        <v>12</v>
      </c>
      <c r="D8" s="3" t="s">
        <v>13</v>
      </c>
      <c r="E8" s="3" t="s">
        <v>14</v>
      </c>
      <c r="F8" s="3" t="s">
        <v>12</v>
      </c>
      <c r="G8" s="3" t="s">
        <v>13</v>
      </c>
      <c r="H8" s="3" t="s">
        <v>14</v>
      </c>
      <c r="I8" s="3" t="s">
        <v>12</v>
      </c>
      <c r="J8" s="3" t="s">
        <v>13</v>
      </c>
      <c r="K8" s="3" t="s">
        <v>14</v>
      </c>
      <c r="L8" s="3" t="s">
        <v>12</v>
      </c>
      <c r="M8" s="3" t="s">
        <v>13</v>
      </c>
      <c r="N8" s="3" t="s">
        <v>14</v>
      </c>
      <c r="O8" s="64"/>
      <c r="P8" s="96"/>
    </row>
    <row r="9" spans="2:16" ht="17.25" customHeight="1" x14ac:dyDescent="0.2">
      <c r="B9" s="4" t="s">
        <v>15</v>
      </c>
      <c r="C9" s="5">
        <v>153</v>
      </c>
      <c r="D9" s="5" t="s">
        <v>16</v>
      </c>
      <c r="E9" s="5" t="s">
        <v>16</v>
      </c>
      <c r="F9" s="5">
        <v>58</v>
      </c>
      <c r="G9" s="5" t="s">
        <v>16</v>
      </c>
      <c r="H9" s="5">
        <v>182</v>
      </c>
      <c r="I9" s="5">
        <v>5</v>
      </c>
      <c r="J9" s="5" t="s">
        <v>16</v>
      </c>
      <c r="K9" s="5" t="s">
        <v>16</v>
      </c>
      <c r="L9" s="5">
        <v>716</v>
      </c>
      <c r="M9" s="5" t="s">
        <v>16</v>
      </c>
      <c r="N9" s="5" t="s">
        <v>16</v>
      </c>
      <c r="O9" s="5">
        <f t="shared" ref="O9:O23" si="0">SUM(C9:N9)</f>
        <v>1114</v>
      </c>
      <c r="P9" s="6">
        <f>O9/O24%</f>
        <v>2.0401435792249654</v>
      </c>
    </row>
    <row r="10" spans="2:16" ht="17.25" customHeight="1" x14ac:dyDescent="0.2">
      <c r="B10" s="4" t="s">
        <v>17</v>
      </c>
      <c r="C10" s="5">
        <v>73</v>
      </c>
      <c r="D10" s="5">
        <v>81</v>
      </c>
      <c r="E10" s="5">
        <v>14</v>
      </c>
      <c r="F10" s="5">
        <v>171</v>
      </c>
      <c r="G10" s="5">
        <v>79</v>
      </c>
      <c r="H10" s="5">
        <v>22</v>
      </c>
      <c r="I10" s="5">
        <v>283</v>
      </c>
      <c r="J10" s="5">
        <v>175</v>
      </c>
      <c r="K10" s="5">
        <v>1424</v>
      </c>
      <c r="L10" s="5">
        <v>226</v>
      </c>
      <c r="M10" s="5">
        <v>435</v>
      </c>
      <c r="N10" s="5">
        <v>2457</v>
      </c>
      <c r="O10" s="5">
        <f t="shared" si="0"/>
        <v>5440</v>
      </c>
      <c r="P10" s="6">
        <f>O10/O24%</f>
        <v>9.9626400996264017</v>
      </c>
    </row>
    <row r="11" spans="2:16" ht="17.25" customHeight="1" x14ac:dyDescent="0.2">
      <c r="B11" s="4" t="s">
        <v>18</v>
      </c>
      <c r="C11" s="5">
        <v>205</v>
      </c>
      <c r="D11" s="5">
        <v>491</v>
      </c>
      <c r="E11" s="5" t="s">
        <v>16</v>
      </c>
      <c r="F11" s="5">
        <v>151</v>
      </c>
      <c r="G11" s="5">
        <v>224</v>
      </c>
      <c r="H11" s="5" t="s">
        <v>16</v>
      </c>
      <c r="I11" s="5">
        <v>28</v>
      </c>
      <c r="J11" s="5">
        <v>29</v>
      </c>
      <c r="K11" s="5" t="s">
        <v>16</v>
      </c>
      <c r="L11" s="5">
        <v>1781</v>
      </c>
      <c r="M11" s="5">
        <v>923</v>
      </c>
      <c r="N11" s="5" t="s">
        <v>16</v>
      </c>
      <c r="O11" s="5">
        <f t="shared" si="0"/>
        <v>3832</v>
      </c>
      <c r="P11" s="6">
        <f>O11/O24%</f>
        <v>7.0178008937074212</v>
      </c>
    </row>
    <row r="12" spans="2:16" ht="17.25" customHeight="1" x14ac:dyDescent="0.2">
      <c r="B12" s="4" t="s">
        <v>19</v>
      </c>
      <c r="C12" s="5">
        <v>115</v>
      </c>
      <c r="D12" s="5">
        <v>108</v>
      </c>
      <c r="E12" s="5">
        <v>12</v>
      </c>
      <c r="F12" s="5">
        <v>138</v>
      </c>
      <c r="G12" s="5">
        <v>68</v>
      </c>
      <c r="H12" s="5">
        <v>3</v>
      </c>
      <c r="I12" s="5" t="s">
        <v>16</v>
      </c>
      <c r="J12" s="5" t="s">
        <v>16</v>
      </c>
      <c r="K12" s="5" t="s">
        <v>16</v>
      </c>
      <c r="L12" s="5">
        <v>396</v>
      </c>
      <c r="M12" s="5">
        <v>7</v>
      </c>
      <c r="N12" s="5">
        <v>13</v>
      </c>
      <c r="O12" s="5">
        <f t="shared" si="0"/>
        <v>860</v>
      </c>
      <c r="P12" s="6">
        <f>O12/O24%</f>
        <v>1.5749761922203502</v>
      </c>
    </row>
    <row r="13" spans="2:16" ht="17.25" customHeight="1" x14ac:dyDescent="0.2">
      <c r="B13" s="4" t="s">
        <v>20</v>
      </c>
      <c r="C13" s="5">
        <v>284</v>
      </c>
      <c r="D13" s="5">
        <v>146</v>
      </c>
      <c r="E13" s="5" t="s">
        <v>16</v>
      </c>
      <c r="F13" s="5">
        <v>339</v>
      </c>
      <c r="G13" s="5">
        <v>739</v>
      </c>
      <c r="H13" s="5" t="s">
        <v>16</v>
      </c>
      <c r="I13" s="5">
        <v>818</v>
      </c>
      <c r="J13" s="5">
        <v>361</v>
      </c>
      <c r="K13" s="5" t="s">
        <v>16</v>
      </c>
      <c r="L13" s="5">
        <v>450</v>
      </c>
      <c r="M13" s="5">
        <v>451</v>
      </c>
      <c r="N13" s="5" t="s">
        <v>16</v>
      </c>
      <c r="O13" s="5">
        <f t="shared" si="0"/>
        <v>3588</v>
      </c>
      <c r="P13" s="6">
        <f>O13/O24%</f>
        <v>6.5709471833565312</v>
      </c>
    </row>
    <row r="14" spans="2:16" ht="17.25" customHeight="1" x14ac:dyDescent="0.2">
      <c r="B14" s="4" t="s">
        <v>21</v>
      </c>
      <c r="C14" s="5">
        <v>120</v>
      </c>
      <c r="D14" s="5">
        <v>603</v>
      </c>
      <c r="E14" s="5" t="s">
        <v>16</v>
      </c>
      <c r="F14" s="5">
        <v>52</v>
      </c>
      <c r="G14" s="5">
        <v>534</v>
      </c>
      <c r="H14" s="5" t="s">
        <v>16</v>
      </c>
      <c r="I14" s="5">
        <v>169</v>
      </c>
      <c r="J14" s="5">
        <v>97</v>
      </c>
      <c r="K14" s="5" t="s">
        <v>16</v>
      </c>
      <c r="L14" s="5">
        <v>1021</v>
      </c>
      <c r="M14" s="5">
        <v>4677</v>
      </c>
      <c r="N14" s="5" t="s">
        <v>16</v>
      </c>
      <c r="O14" s="5">
        <f t="shared" si="0"/>
        <v>7273</v>
      </c>
      <c r="P14" s="6">
        <f>O14/O24%</f>
        <v>13.319537030254194</v>
      </c>
    </row>
    <row r="15" spans="2:16" ht="17.25" customHeight="1" x14ac:dyDescent="0.2">
      <c r="B15" s="4" t="s">
        <v>22</v>
      </c>
      <c r="C15" s="5">
        <v>61</v>
      </c>
      <c r="D15" s="5">
        <v>15</v>
      </c>
      <c r="E15" s="5" t="s">
        <v>16</v>
      </c>
      <c r="F15" s="5">
        <v>102</v>
      </c>
      <c r="G15" s="5">
        <v>33</v>
      </c>
      <c r="H15" s="5" t="s">
        <v>16</v>
      </c>
      <c r="I15" s="5">
        <v>76</v>
      </c>
      <c r="J15" s="5">
        <v>6</v>
      </c>
      <c r="K15" s="5" t="s">
        <v>16</v>
      </c>
      <c r="L15" s="5">
        <v>78</v>
      </c>
      <c r="M15" s="5" t="s">
        <v>16</v>
      </c>
      <c r="N15" s="5" t="s">
        <v>16</v>
      </c>
      <c r="O15" s="5">
        <f t="shared" si="0"/>
        <v>371</v>
      </c>
      <c r="P15" s="6">
        <f>O15/O24%</f>
        <v>0.67943740385319762</v>
      </c>
    </row>
    <row r="16" spans="2:16" ht="17.25" customHeight="1" x14ac:dyDescent="0.2">
      <c r="B16" s="4" t="s">
        <v>23</v>
      </c>
      <c r="C16" s="5">
        <v>212</v>
      </c>
      <c r="D16" s="5">
        <v>1632</v>
      </c>
      <c r="E16" s="5" t="s">
        <v>16</v>
      </c>
      <c r="F16" s="5">
        <v>614</v>
      </c>
      <c r="G16" s="5">
        <v>1632</v>
      </c>
      <c r="H16" s="5" t="s">
        <v>16</v>
      </c>
      <c r="I16" s="5" t="s">
        <v>16</v>
      </c>
      <c r="J16" s="5">
        <v>2499</v>
      </c>
      <c r="K16" s="5" t="s">
        <v>16</v>
      </c>
      <c r="L16" s="5" t="s">
        <v>16</v>
      </c>
      <c r="M16" s="5">
        <v>2659</v>
      </c>
      <c r="N16" s="5" t="s">
        <v>16</v>
      </c>
      <c r="O16" s="5">
        <f t="shared" si="0"/>
        <v>9248</v>
      </c>
      <c r="P16" s="6">
        <f>O16/O24%</f>
        <v>16.936488169364882</v>
      </c>
    </row>
    <row r="17" spans="2:16" ht="17.25" customHeight="1" x14ac:dyDescent="0.2">
      <c r="B17" s="4" t="s">
        <v>24</v>
      </c>
      <c r="C17" s="5">
        <v>174</v>
      </c>
      <c r="D17" s="5">
        <v>59</v>
      </c>
      <c r="E17" s="5" t="s">
        <v>16</v>
      </c>
      <c r="F17" s="5">
        <v>235</v>
      </c>
      <c r="G17" s="5">
        <v>336</v>
      </c>
      <c r="H17" s="5">
        <v>23</v>
      </c>
      <c r="I17" s="5">
        <v>655</v>
      </c>
      <c r="J17" s="5">
        <v>67</v>
      </c>
      <c r="K17" s="5" t="s">
        <v>16</v>
      </c>
      <c r="L17" s="5">
        <v>508</v>
      </c>
      <c r="M17" s="5">
        <v>140</v>
      </c>
      <c r="N17" s="5">
        <v>77</v>
      </c>
      <c r="O17" s="5">
        <f t="shared" si="0"/>
        <v>2274</v>
      </c>
      <c r="P17" s="6">
        <f>O17/O24%</f>
        <v>4.1645300710570661</v>
      </c>
    </row>
    <row r="18" spans="2:16" ht="17.25" customHeight="1" x14ac:dyDescent="0.2">
      <c r="B18" s="4" t="s">
        <v>25</v>
      </c>
      <c r="C18" s="5">
        <v>34</v>
      </c>
      <c r="D18" s="5">
        <v>772</v>
      </c>
      <c r="E18" s="5" t="s">
        <v>16</v>
      </c>
      <c r="F18" s="5">
        <v>15</v>
      </c>
      <c r="G18" s="5">
        <v>401</v>
      </c>
      <c r="H18" s="5" t="s">
        <v>16</v>
      </c>
      <c r="I18" s="5">
        <v>49</v>
      </c>
      <c r="J18" s="5">
        <v>138</v>
      </c>
      <c r="K18" s="5" t="s">
        <v>16</v>
      </c>
      <c r="L18" s="5" t="s">
        <v>16</v>
      </c>
      <c r="M18" s="5" t="s">
        <v>16</v>
      </c>
      <c r="N18" s="5" t="s">
        <v>16</v>
      </c>
      <c r="O18" s="5">
        <f t="shared" si="0"/>
        <v>1409</v>
      </c>
      <c r="P18" s="6">
        <f>O18/O24%</f>
        <v>2.5803970405098529</v>
      </c>
    </row>
    <row r="19" spans="2:16" ht="17.25" customHeight="1" x14ac:dyDescent="0.2">
      <c r="B19" s="4" t="s">
        <v>26</v>
      </c>
      <c r="C19" s="5">
        <v>263</v>
      </c>
      <c r="D19" s="5">
        <v>324</v>
      </c>
      <c r="E19" s="5" t="s">
        <v>16</v>
      </c>
      <c r="F19" s="5">
        <v>256</v>
      </c>
      <c r="G19" s="5">
        <v>486</v>
      </c>
      <c r="H19" s="5" t="s">
        <v>16</v>
      </c>
      <c r="I19" s="5">
        <v>10</v>
      </c>
      <c r="J19" s="5" t="s">
        <v>16</v>
      </c>
      <c r="K19" s="5" t="s">
        <v>16</v>
      </c>
      <c r="L19" s="5">
        <v>812</v>
      </c>
      <c r="M19" s="5">
        <v>477</v>
      </c>
      <c r="N19" s="5" t="s">
        <v>16</v>
      </c>
      <c r="O19" s="5">
        <f t="shared" si="0"/>
        <v>2628</v>
      </c>
      <c r="P19" s="6">
        <f>O19/O24%</f>
        <v>4.8128342245989311</v>
      </c>
    </row>
    <row r="20" spans="2:16" ht="17.25" customHeight="1" x14ac:dyDescent="0.2">
      <c r="B20" s="4" t="s">
        <v>27</v>
      </c>
      <c r="C20" s="5">
        <v>71</v>
      </c>
      <c r="D20" s="5">
        <v>263</v>
      </c>
      <c r="E20" s="5" t="s">
        <v>16</v>
      </c>
      <c r="F20" s="5">
        <v>40</v>
      </c>
      <c r="G20" s="5">
        <v>550</v>
      </c>
      <c r="H20" s="5" t="s">
        <v>16</v>
      </c>
      <c r="I20" s="5">
        <v>5</v>
      </c>
      <c r="J20" s="5">
        <v>124</v>
      </c>
      <c r="K20" s="5" t="s">
        <v>16</v>
      </c>
      <c r="L20" s="5">
        <v>44</v>
      </c>
      <c r="M20" s="5" t="s">
        <v>16</v>
      </c>
      <c r="N20" s="5" t="s">
        <v>16</v>
      </c>
      <c r="O20" s="5">
        <f t="shared" si="0"/>
        <v>1097</v>
      </c>
      <c r="P20" s="6">
        <f>O20/O24%</f>
        <v>2.0090103289136327</v>
      </c>
    </row>
    <row r="21" spans="2:16" ht="17.25" customHeight="1" x14ac:dyDescent="0.2">
      <c r="B21" s="4" t="s">
        <v>28</v>
      </c>
      <c r="C21" s="5">
        <v>61</v>
      </c>
      <c r="D21" s="5">
        <v>1364</v>
      </c>
      <c r="E21" s="5" t="s">
        <v>16</v>
      </c>
      <c r="F21" s="5">
        <v>53</v>
      </c>
      <c r="G21" s="5">
        <v>2915</v>
      </c>
      <c r="H21" s="5" t="s">
        <v>16</v>
      </c>
      <c r="I21" s="5" t="s">
        <v>16</v>
      </c>
      <c r="J21" s="5">
        <v>2424</v>
      </c>
      <c r="K21" s="5" t="s">
        <v>16</v>
      </c>
      <c r="L21" s="5" t="s">
        <v>16</v>
      </c>
      <c r="M21" s="5">
        <v>2423</v>
      </c>
      <c r="N21" s="5">
        <v>1935</v>
      </c>
      <c r="O21" s="5">
        <f t="shared" si="0"/>
        <v>11175</v>
      </c>
      <c r="P21" s="6">
        <v>20.399999999999999</v>
      </c>
    </row>
    <row r="22" spans="2:16" ht="17.25" customHeight="1" x14ac:dyDescent="0.2">
      <c r="B22" s="4" t="s">
        <v>29</v>
      </c>
      <c r="C22" s="5">
        <v>33</v>
      </c>
      <c r="D22" s="5">
        <v>691</v>
      </c>
      <c r="E22" s="5" t="s">
        <v>16</v>
      </c>
      <c r="F22" s="5">
        <v>76</v>
      </c>
      <c r="G22" s="5">
        <v>643</v>
      </c>
      <c r="H22" s="5" t="s">
        <v>16</v>
      </c>
      <c r="I22" s="5">
        <v>26</v>
      </c>
      <c r="J22" s="5">
        <v>110</v>
      </c>
      <c r="K22" s="5" t="s">
        <v>16</v>
      </c>
      <c r="L22" s="5">
        <v>144</v>
      </c>
      <c r="M22" s="5" t="s">
        <v>16</v>
      </c>
      <c r="N22" s="5" t="s">
        <v>16</v>
      </c>
      <c r="O22" s="5">
        <f t="shared" si="0"/>
        <v>1723</v>
      </c>
      <c r="P22" s="6">
        <f>O22/O24%</f>
        <v>3.155446487436818</v>
      </c>
    </row>
    <row r="23" spans="2:16" ht="17.25" customHeight="1" x14ac:dyDescent="0.2">
      <c r="B23" s="4" t="s">
        <v>30</v>
      </c>
      <c r="C23" s="5">
        <v>138</v>
      </c>
      <c r="D23" s="5">
        <v>1495</v>
      </c>
      <c r="E23" s="5" t="s">
        <v>16</v>
      </c>
      <c r="F23" s="5" t="s">
        <v>16</v>
      </c>
      <c r="G23" s="5">
        <v>939</v>
      </c>
      <c r="H23" s="5" t="s">
        <v>16</v>
      </c>
      <c r="I23" s="5" t="s">
        <v>16</v>
      </c>
      <c r="J23" s="5" t="s">
        <v>16</v>
      </c>
      <c r="K23" s="5" t="s">
        <v>16</v>
      </c>
      <c r="L23" s="5" t="s">
        <v>16</v>
      </c>
      <c r="M23" s="5" t="s">
        <v>16</v>
      </c>
      <c r="N23" s="5" t="s">
        <v>16</v>
      </c>
      <c r="O23" s="5">
        <f t="shared" si="0"/>
        <v>2572</v>
      </c>
      <c r="P23" s="6">
        <f>O23/O24%</f>
        <v>4.7102776353380706</v>
      </c>
    </row>
    <row r="24" spans="2:16" ht="17.25" customHeight="1" x14ac:dyDescent="0.2">
      <c r="B24" s="4" t="s">
        <v>31</v>
      </c>
      <c r="C24" s="5">
        <f>SUM(C9:C23)</f>
        <v>1997</v>
      </c>
      <c r="D24" s="5">
        <f>SUM(D10:D23)</f>
        <v>8044</v>
      </c>
      <c r="E24" s="5">
        <f>SUM(E10:E23)</f>
        <v>26</v>
      </c>
      <c r="F24" s="5">
        <f>SUM(F9:F23)</f>
        <v>2300</v>
      </c>
      <c r="G24" s="5">
        <f>SUM(G10:G23)</f>
        <v>9579</v>
      </c>
      <c r="H24" s="5">
        <f>SUM(H9:H23)</f>
        <v>230</v>
      </c>
      <c r="I24" s="5">
        <f>SUM(I9:I23)</f>
        <v>2124</v>
      </c>
      <c r="J24" s="5">
        <f>SUM(J10:J23)</f>
        <v>6030</v>
      </c>
      <c r="K24" s="5">
        <f>SUM(K10:K23)</f>
        <v>1424</v>
      </c>
      <c r="L24" s="5">
        <f>SUM(L9:L23)</f>
        <v>6176</v>
      </c>
      <c r="M24" s="5">
        <f>SUM(M10:M23)</f>
        <v>12192</v>
      </c>
      <c r="N24" s="5">
        <f>SUM(N10:N23)</f>
        <v>4482</v>
      </c>
      <c r="O24" s="7">
        <f>SUM(O9:O23)</f>
        <v>54604</v>
      </c>
      <c r="P24" s="8">
        <v>100</v>
      </c>
    </row>
    <row r="25" spans="2:16" x14ac:dyDescent="0.2">
      <c r="B25" s="61" t="s">
        <v>32</v>
      </c>
      <c r="C25" s="61"/>
      <c r="D25" s="61"/>
      <c r="E25" s="61"/>
      <c r="F25" s="61"/>
      <c r="G25" s="61"/>
      <c r="H25" s="61"/>
      <c r="I25" s="61"/>
      <c r="J25" s="61"/>
      <c r="K25" s="61"/>
    </row>
  </sheetData>
  <mergeCells count="13">
    <mergeCell ref="I7:K7"/>
    <mergeCell ref="L7:N7"/>
    <mergeCell ref="B25:K25"/>
    <mergeCell ref="B3:P3"/>
    <mergeCell ref="B6:B8"/>
    <mergeCell ref="C6:E6"/>
    <mergeCell ref="F6:H6"/>
    <mergeCell ref="I6:K6"/>
    <mergeCell ref="L6:N6"/>
    <mergeCell ref="O6:O8"/>
    <mergeCell ref="P6:P8"/>
    <mergeCell ref="C7:E7"/>
    <mergeCell ref="F7:H7"/>
  </mergeCells>
  <printOptions horizontalCentered="1" verticalCentered="1"/>
  <pageMargins left="0.7" right="0.7" top="0.75" bottom="0.75" header="0.3" footer="0.3"/>
  <pageSetup paperSize="9" orientation="landscape" r:id="rId1"/>
  <headerFooter>
    <oddFooter>&amp;C13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4"/>
  <sheetViews>
    <sheetView rightToLeft="1" topLeftCell="A4" workbookViewId="0">
      <selection activeCell="F26" sqref="F26"/>
    </sheetView>
  </sheetViews>
  <sheetFormatPr defaultRowHeight="14.25" x14ac:dyDescent="0.2"/>
  <sheetData>
    <row r="4" spans="1:10" ht="15.75" x14ac:dyDescent="0.2">
      <c r="A4" s="97" t="s">
        <v>101</v>
      </c>
      <c r="B4" s="97"/>
      <c r="C4" s="97"/>
      <c r="D4" s="97"/>
      <c r="E4" s="97"/>
      <c r="F4" s="97"/>
      <c r="G4" s="97"/>
      <c r="H4" s="97"/>
      <c r="I4" s="97"/>
      <c r="J4" s="97"/>
    </row>
    <row r="5" spans="1:10" ht="15" x14ac:dyDescent="0.25">
      <c r="A5" s="29" t="s">
        <v>102</v>
      </c>
      <c r="B5" s="30"/>
      <c r="C5" s="30"/>
      <c r="D5" s="30"/>
      <c r="E5" s="30"/>
      <c r="F5" s="30"/>
      <c r="G5" s="30"/>
      <c r="H5" s="30"/>
    </row>
    <row r="6" spans="1:10" ht="30" x14ac:dyDescent="0.2">
      <c r="A6" s="98" t="s">
        <v>35</v>
      </c>
      <c r="B6" s="31" t="s">
        <v>103</v>
      </c>
      <c r="C6" s="99" t="s">
        <v>104</v>
      </c>
      <c r="D6" s="31" t="s">
        <v>105</v>
      </c>
      <c r="E6" s="99" t="s">
        <v>104</v>
      </c>
      <c r="F6" s="99" t="s">
        <v>106</v>
      </c>
      <c r="G6" s="99" t="s">
        <v>104</v>
      </c>
      <c r="H6" s="31" t="s">
        <v>107</v>
      </c>
      <c r="I6" s="100" t="s">
        <v>104</v>
      </c>
      <c r="J6" s="101" t="s">
        <v>7</v>
      </c>
    </row>
    <row r="7" spans="1:10" ht="15" x14ac:dyDescent="0.2">
      <c r="A7" s="98"/>
      <c r="B7" s="32" t="s">
        <v>108</v>
      </c>
      <c r="C7" s="99"/>
      <c r="D7" s="32" t="s">
        <v>108</v>
      </c>
      <c r="E7" s="99"/>
      <c r="F7" s="99"/>
      <c r="G7" s="99"/>
      <c r="H7" s="32" t="s">
        <v>108</v>
      </c>
      <c r="I7" s="100"/>
      <c r="J7" s="101"/>
    </row>
    <row r="8" spans="1:10" ht="15" x14ac:dyDescent="0.2">
      <c r="A8" s="33" t="s">
        <v>42</v>
      </c>
      <c r="B8" s="34" t="s">
        <v>16</v>
      </c>
      <c r="C8" s="34" t="s">
        <v>16</v>
      </c>
      <c r="D8" s="35">
        <v>239</v>
      </c>
      <c r="E8" s="35">
        <v>7.5</v>
      </c>
      <c r="F8" s="35" t="s">
        <v>16</v>
      </c>
      <c r="G8" s="35" t="s">
        <v>16</v>
      </c>
      <c r="H8" s="36">
        <v>644</v>
      </c>
      <c r="I8" s="55">
        <f>H8/H23%</f>
        <v>9.3468795355587808</v>
      </c>
      <c r="J8" s="36">
        <f>D8+H8</f>
        <v>883</v>
      </c>
    </row>
    <row r="9" spans="1:10" ht="15" x14ac:dyDescent="0.2">
      <c r="A9" s="33" t="s">
        <v>43</v>
      </c>
      <c r="B9" s="34" t="s">
        <v>16</v>
      </c>
      <c r="C9" s="34" t="s">
        <v>16</v>
      </c>
      <c r="D9" s="35">
        <v>393</v>
      </c>
      <c r="E9" s="35">
        <f>D9/D23%</f>
        <v>12.220149253731345</v>
      </c>
      <c r="F9" s="35">
        <v>7</v>
      </c>
      <c r="G9" s="35">
        <f>F9/F23%</f>
        <v>2.845528455284553</v>
      </c>
      <c r="H9" s="36">
        <v>280</v>
      </c>
      <c r="I9" s="55">
        <f>H9/H23%</f>
        <v>4.0638606676342519</v>
      </c>
      <c r="J9" s="36">
        <f>D9+F9+H9</f>
        <v>680</v>
      </c>
    </row>
    <row r="10" spans="1:10" ht="15" x14ac:dyDescent="0.2">
      <c r="A10" s="33" t="s">
        <v>109</v>
      </c>
      <c r="B10" s="36">
        <v>393</v>
      </c>
      <c r="C10" s="35">
        <f>B10/B23%</f>
        <v>17.116724738675959</v>
      </c>
      <c r="D10" s="35">
        <v>206</v>
      </c>
      <c r="E10" s="35">
        <f>D10/D23%</f>
        <v>6.4054726368159214</v>
      </c>
      <c r="F10" s="35">
        <v>5</v>
      </c>
      <c r="G10" s="35">
        <v>2.1</v>
      </c>
      <c r="H10" s="36">
        <v>696</v>
      </c>
      <c r="I10" s="55">
        <f>H10/H23%</f>
        <v>10.101596516690856</v>
      </c>
      <c r="J10" s="36">
        <f>B10+D10+F10+H10</f>
        <v>1300</v>
      </c>
    </row>
    <row r="11" spans="1:10" ht="15" x14ac:dyDescent="0.2">
      <c r="A11" s="33" t="s">
        <v>45</v>
      </c>
      <c r="B11" s="36">
        <v>111</v>
      </c>
      <c r="C11" s="35">
        <f>B11/B23%</f>
        <v>4.8344947735191637</v>
      </c>
      <c r="D11" s="35">
        <v>180</v>
      </c>
      <c r="E11" s="35">
        <f>D11/D23%</f>
        <v>5.5970149253731352</v>
      </c>
      <c r="F11" s="35">
        <v>5</v>
      </c>
      <c r="G11" s="35">
        <v>2.1</v>
      </c>
      <c r="H11" s="36">
        <v>155</v>
      </c>
      <c r="I11" s="55">
        <f>H11/H23%</f>
        <v>2.2496371552975325</v>
      </c>
      <c r="J11" s="36">
        <f>B11+D11+F11+H11</f>
        <v>451</v>
      </c>
    </row>
    <row r="12" spans="1:10" ht="15" x14ac:dyDescent="0.2">
      <c r="A12" s="33" t="s">
        <v>46</v>
      </c>
      <c r="B12" s="36">
        <v>409</v>
      </c>
      <c r="C12" s="35">
        <f>B12/B23%</f>
        <v>17.813588850174217</v>
      </c>
      <c r="D12" s="35">
        <v>331</v>
      </c>
      <c r="E12" s="35">
        <f>D12/D23%</f>
        <v>10.292288557213931</v>
      </c>
      <c r="F12" s="35" t="s">
        <v>16</v>
      </c>
      <c r="G12" s="35" t="s">
        <v>16</v>
      </c>
      <c r="H12" s="36">
        <v>278</v>
      </c>
      <c r="I12" s="55">
        <f>H12/H23%</f>
        <v>4.0348330914368651</v>
      </c>
      <c r="J12" s="36">
        <f>B12+D12+H12</f>
        <v>1018</v>
      </c>
    </row>
    <row r="13" spans="1:10" ht="15" x14ac:dyDescent="0.2">
      <c r="A13" s="33" t="s">
        <v>47</v>
      </c>
      <c r="B13" s="36">
        <v>437</v>
      </c>
      <c r="C13" s="35">
        <f>B13/B23%</f>
        <v>19.033101045296167</v>
      </c>
      <c r="D13" s="35">
        <v>798</v>
      </c>
      <c r="E13" s="35">
        <f>D13/D23%</f>
        <v>24.813432835820898</v>
      </c>
      <c r="F13" s="35">
        <v>22</v>
      </c>
      <c r="G13" s="35">
        <f>F13/F23%</f>
        <v>8.9430894308943092</v>
      </c>
      <c r="H13" s="36">
        <v>151</v>
      </c>
      <c r="I13" s="55">
        <f>H13/H23%</f>
        <v>2.1915820029027575</v>
      </c>
      <c r="J13" s="36">
        <f>B13+D13+F13+H13</f>
        <v>1408</v>
      </c>
    </row>
    <row r="14" spans="1:10" ht="15" x14ac:dyDescent="0.2">
      <c r="A14" s="33" t="s">
        <v>48</v>
      </c>
      <c r="B14" s="36">
        <v>14</v>
      </c>
      <c r="C14" s="35">
        <f>B14/B23%</f>
        <v>0.6097560975609756</v>
      </c>
      <c r="D14" s="35">
        <v>43</v>
      </c>
      <c r="E14" s="35">
        <v>1.4</v>
      </c>
      <c r="F14" s="35">
        <v>40</v>
      </c>
      <c r="G14" s="35">
        <f>F14/F23%</f>
        <v>16.260162601626018</v>
      </c>
      <c r="H14" s="36">
        <v>54</v>
      </c>
      <c r="I14" s="55">
        <f>H14/H23%</f>
        <v>0.78374455732946291</v>
      </c>
      <c r="J14" s="36">
        <f>B14+D14+F14+H14</f>
        <v>151</v>
      </c>
    </row>
    <row r="15" spans="1:10" ht="15" x14ac:dyDescent="0.2">
      <c r="A15" s="33" t="s">
        <v>49</v>
      </c>
      <c r="B15" s="36">
        <v>488</v>
      </c>
      <c r="C15" s="35">
        <f>B15/B23%</f>
        <v>21.254355400696863</v>
      </c>
      <c r="D15" s="35">
        <v>145</v>
      </c>
      <c r="E15" s="35">
        <f>D15/D23%</f>
        <v>4.5087064676616917</v>
      </c>
      <c r="F15" s="35">
        <v>37</v>
      </c>
      <c r="G15" s="35">
        <f>F15/F23%</f>
        <v>15.040650406504065</v>
      </c>
      <c r="H15" s="36">
        <v>1369</v>
      </c>
      <c r="I15" s="55">
        <f>H15/H23%</f>
        <v>19.869375907111756</v>
      </c>
      <c r="J15" s="36">
        <f>B15+D15+F15+H15</f>
        <v>2039</v>
      </c>
    </row>
    <row r="16" spans="1:10" ht="15" x14ac:dyDescent="0.2">
      <c r="A16" s="33" t="s">
        <v>50</v>
      </c>
      <c r="B16" s="36">
        <v>172</v>
      </c>
      <c r="C16" s="35">
        <f>B16/B23%</f>
        <v>7.4912891986062711</v>
      </c>
      <c r="D16" s="35">
        <v>184</v>
      </c>
      <c r="E16" s="35">
        <f>D16/D23%</f>
        <v>5.721393034825871</v>
      </c>
      <c r="F16" s="35" t="s">
        <v>16</v>
      </c>
      <c r="G16" s="35" t="s">
        <v>16</v>
      </c>
      <c r="H16" s="36">
        <v>577</v>
      </c>
      <c r="I16" s="55">
        <f>H16/H23%</f>
        <v>8.3744557329462985</v>
      </c>
      <c r="J16" s="36">
        <f>B16+D16+H16</f>
        <v>933</v>
      </c>
    </row>
    <row r="17" spans="1:10" ht="15" x14ac:dyDescent="0.2">
      <c r="A17" s="33" t="s">
        <v>51</v>
      </c>
      <c r="B17" s="36">
        <v>9</v>
      </c>
      <c r="C17" s="35">
        <f>B17/B23%</f>
        <v>0.39198606271777003</v>
      </c>
      <c r="D17" s="35">
        <v>4</v>
      </c>
      <c r="E17" s="35">
        <f>D17/D23%</f>
        <v>0.12437810945273634</v>
      </c>
      <c r="F17" s="35">
        <v>29</v>
      </c>
      <c r="G17" s="35">
        <f>F17/F23%</f>
        <v>11.788617886178862</v>
      </c>
      <c r="H17" s="36">
        <v>199</v>
      </c>
      <c r="I17" s="55">
        <f>H17/H23%</f>
        <v>2.8882438316400578</v>
      </c>
      <c r="J17" s="36">
        <v>241</v>
      </c>
    </row>
    <row r="18" spans="1:10" ht="15" x14ac:dyDescent="0.2">
      <c r="A18" s="33" t="s">
        <v>52</v>
      </c>
      <c r="B18" s="36">
        <v>128</v>
      </c>
      <c r="C18" s="35">
        <f>B18/B23%</f>
        <v>5.5749128919860622</v>
      </c>
      <c r="D18" s="35">
        <v>425</v>
      </c>
      <c r="E18" s="35">
        <f>D18/D23%</f>
        <v>13.215174129353235</v>
      </c>
      <c r="F18" s="35">
        <v>43</v>
      </c>
      <c r="G18" s="35">
        <f>F18/F23%</f>
        <v>17.479674796747968</v>
      </c>
      <c r="H18" s="36">
        <v>833</v>
      </c>
      <c r="I18" s="55">
        <f>H18/H23%</f>
        <v>12.0899854862119</v>
      </c>
      <c r="J18" s="36">
        <f>B18+D18+F18+H18</f>
        <v>1429</v>
      </c>
    </row>
    <row r="19" spans="1:10" ht="15" x14ac:dyDescent="0.2">
      <c r="A19" s="33" t="s">
        <v>53</v>
      </c>
      <c r="B19" s="36">
        <v>6</v>
      </c>
      <c r="C19" s="35">
        <f>B19/B23%</f>
        <v>0.26132404181184671</v>
      </c>
      <c r="D19" s="35">
        <v>184</v>
      </c>
      <c r="E19" s="35">
        <f>D19/D23%</f>
        <v>5.721393034825871</v>
      </c>
      <c r="F19" s="35">
        <v>18</v>
      </c>
      <c r="G19" s="35">
        <f>F19/F23%</f>
        <v>7.3170731707317076</v>
      </c>
      <c r="H19" s="36">
        <v>75</v>
      </c>
      <c r="I19" s="55">
        <f>H19/H23%</f>
        <v>1.0885341074020318</v>
      </c>
      <c r="J19" s="36">
        <v>283</v>
      </c>
    </row>
    <row r="20" spans="1:10" ht="15" x14ac:dyDescent="0.2">
      <c r="A20" s="33" t="s">
        <v>54</v>
      </c>
      <c r="B20" s="36">
        <v>13</v>
      </c>
      <c r="C20" s="35">
        <f>B20/B23%</f>
        <v>0.56620209059233451</v>
      </c>
      <c r="D20" s="35">
        <v>45</v>
      </c>
      <c r="E20" s="35">
        <f>D20/D23%</f>
        <v>1.3992537313432838</v>
      </c>
      <c r="F20" s="35" t="s">
        <v>16</v>
      </c>
      <c r="G20" s="35" t="s">
        <v>16</v>
      </c>
      <c r="H20" s="36">
        <v>797</v>
      </c>
      <c r="I20" s="55">
        <f>H20/H23%</f>
        <v>11.567489114658924</v>
      </c>
      <c r="J20" s="36">
        <f>B20+D20+H20</f>
        <v>855</v>
      </c>
    </row>
    <row r="21" spans="1:10" ht="15" x14ac:dyDescent="0.2">
      <c r="A21" s="33" t="s">
        <v>55</v>
      </c>
      <c r="B21" s="36">
        <v>106</v>
      </c>
      <c r="C21" s="35">
        <f>B21/B23%</f>
        <v>4.6167247386759582</v>
      </c>
      <c r="D21" s="35" t="s">
        <v>16</v>
      </c>
      <c r="E21" s="35" t="s">
        <v>16</v>
      </c>
      <c r="F21" s="35">
        <v>35</v>
      </c>
      <c r="G21" s="35">
        <f>F21/F23%</f>
        <v>14.227642276422765</v>
      </c>
      <c r="H21" s="36">
        <v>651</v>
      </c>
      <c r="I21" s="55">
        <f>H21/H23%</f>
        <v>9.4484760522496369</v>
      </c>
      <c r="J21" s="36">
        <f>B21+F21+H21</f>
        <v>792</v>
      </c>
    </row>
    <row r="22" spans="1:10" ht="15" x14ac:dyDescent="0.2">
      <c r="A22" s="33" t="s">
        <v>56</v>
      </c>
      <c r="B22" s="36">
        <v>10</v>
      </c>
      <c r="C22" s="35">
        <f>B22/B23%</f>
        <v>0.43554006968641112</v>
      </c>
      <c r="D22" s="35">
        <v>39</v>
      </c>
      <c r="E22" s="35">
        <f>D22/D23%</f>
        <v>1.2126865671641793</v>
      </c>
      <c r="F22" s="35">
        <v>5</v>
      </c>
      <c r="G22" s="35">
        <f>F22/F23%</f>
        <v>2.0325203252032522</v>
      </c>
      <c r="H22" s="36">
        <v>131</v>
      </c>
      <c r="I22" s="55">
        <f>H22/H23%</f>
        <v>1.9013062409288823</v>
      </c>
      <c r="J22" s="36">
        <f>B22+D22+F22+H22</f>
        <v>185</v>
      </c>
    </row>
    <row r="23" spans="1:10" ht="15" x14ac:dyDescent="0.2">
      <c r="A23" s="33" t="s">
        <v>7</v>
      </c>
      <c r="B23" s="36">
        <f>SUM(B10:B22)</f>
        <v>2296</v>
      </c>
      <c r="C23" s="35">
        <f>SUM(C10:C22)</f>
        <v>100</v>
      </c>
      <c r="D23" s="35">
        <v>3216</v>
      </c>
      <c r="E23" s="35">
        <v>100</v>
      </c>
      <c r="F23" s="35">
        <f>SUM(F9:F22)</f>
        <v>246</v>
      </c>
      <c r="G23" s="35">
        <v>100</v>
      </c>
      <c r="H23" s="36">
        <f>SUM(H8:H22)</f>
        <v>6890</v>
      </c>
      <c r="I23" s="55">
        <f>SUM(I8:I22)</f>
        <v>100</v>
      </c>
      <c r="J23" s="36">
        <f>SUM(J8:J22)</f>
        <v>12648</v>
      </c>
    </row>
    <row r="24" spans="1:10" x14ac:dyDescent="0.2">
      <c r="A24" s="61" t="s">
        <v>110</v>
      </c>
      <c r="B24" s="61"/>
      <c r="C24" s="61"/>
      <c r="D24" s="61"/>
      <c r="E24" s="61"/>
      <c r="F24" s="61"/>
      <c r="G24" s="61"/>
      <c r="H24" s="30"/>
    </row>
  </sheetData>
  <mergeCells count="9">
    <mergeCell ref="A24:G24"/>
    <mergeCell ref="A4:J4"/>
    <mergeCell ref="A6:A7"/>
    <mergeCell ref="C6:C7"/>
    <mergeCell ref="E6:E7"/>
    <mergeCell ref="F6:F7"/>
    <mergeCell ref="G6:G7"/>
    <mergeCell ref="I6:I7"/>
    <mergeCell ref="J6:J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5"/>
  <sheetViews>
    <sheetView rightToLeft="1" tabSelected="1" topLeftCell="A7" workbookViewId="0">
      <selection activeCell="L22" sqref="L22"/>
    </sheetView>
  </sheetViews>
  <sheetFormatPr defaultRowHeight="14.25" x14ac:dyDescent="0.2"/>
  <sheetData>
    <row r="4" spans="1:9" ht="15.75" x14ac:dyDescent="0.2">
      <c r="A4" s="97" t="s">
        <v>57</v>
      </c>
      <c r="B4" s="97"/>
      <c r="C4" s="97"/>
      <c r="D4" s="97"/>
      <c r="E4" s="97"/>
      <c r="F4" s="97"/>
      <c r="G4" s="97"/>
      <c r="H4" s="97"/>
      <c r="I4" s="97"/>
    </row>
    <row r="5" spans="1:9" ht="15" x14ac:dyDescent="0.25">
      <c r="A5" s="108" t="s">
        <v>58</v>
      </c>
      <c r="B5" s="108"/>
    </row>
    <row r="6" spans="1:9" ht="15" x14ac:dyDescent="0.2">
      <c r="A6" s="57" t="s">
        <v>59</v>
      </c>
      <c r="B6" s="58" t="s">
        <v>60</v>
      </c>
      <c r="C6" s="58" t="s">
        <v>61</v>
      </c>
      <c r="D6" s="60" t="s">
        <v>62</v>
      </c>
      <c r="E6" s="109" t="s">
        <v>63</v>
      </c>
      <c r="F6" s="109"/>
      <c r="G6" s="109"/>
      <c r="H6" s="60" t="s">
        <v>64</v>
      </c>
      <c r="I6" s="110" t="s">
        <v>65</v>
      </c>
    </row>
    <row r="7" spans="1:9" ht="15" x14ac:dyDescent="0.2">
      <c r="A7" s="57"/>
      <c r="B7" s="58"/>
      <c r="C7" s="58"/>
      <c r="D7" s="60"/>
      <c r="E7" s="111" t="s">
        <v>66</v>
      </c>
      <c r="F7" s="111"/>
      <c r="G7" s="111"/>
      <c r="H7" s="60"/>
      <c r="I7" s="110"/>
    </row>
    <row r="8" spans="1:9" ht="15" x14ac:dyDescent="0.2">
      <c r="A8" s="57"/>
      <c r="B8" s="58"/>
      <c r="C8" s="58"/>
      <c r="D8" s="9" t="s">
        <v>67</v>
      </c>
      <c r="E8" s="60" t="s">
        <v>68</v>
      </c>
      <c r="F8" s="60" t="s">
        <v>69</v>
      </c>
      <c r="G8" s="60" t="s">
        <v>70</v>
      </c>
      <c r="H8" s="60"/>
      <c r="I8" s="110"/>
    </row>
    <row r="9" spans="1:9" ht="15" x14ac:dyDescent="0.2">
      <c r="A9" s="57"/>
      <c r="B9" s="58"/>
      <c r="C9" s="58"/>
      <c r="D9" s="16" t="s">
        <v>71</v>
      </c>
      <c r="E9" s="60"/>
      <c r="F9" s="60"/>
      <c r="G9" s="60"/>
      <c r="H9" s="60"/>
      <c r="I9" s="110"/>
    </row>
    <row r="10" spans="1:9" ht="15" x14ac:dyDescent="0.2">
      <c r="A10" s="104">
        <v>1</v>
      </c>
      <c r="B10" s="58" t="s">
        <v>72</v>
      </c>
      <c r="C10" s="17" t="s">
        <v>55</v>
      </c>
      <c r="D10" s="18">
        <v>1800</v>
      </c>
      <c r="E10" s="18">
        <v>745</v>
      </c>
      <c r="F10" s="18">
        <v>187</v>
      </c>
      <c r="G10" s="18">
        <v>868</v>
      </c>
      <c r="H10" s="18">
        <v>1055</v>
      </c>
      <c r="I10" s="19">
        <v>82.3</v>
      </c>
    </row>
    <row r="11" spans="1:9" ht="15" x14ac:dyDescent="0.2">
      <c r="A11" s="104"/>
      <c r="B11" s="58"/>
      <c r="C11" s="17" t="s">
        <v>56</v>
      </c>
      <c r="D11" s="18">
        <v>550</v>
      </c>
      <c r="E11" s="18">
        <v>228</v>
      </c>
      <c r="F11" s="18">
        <v>225</v>
      </c>
      <c r="G11" s="18">
        <v>97</v>
      </c>
      <c r="H11" s="18">
        <v>322</v>
      </c>
      <c r="I11" s="19">
        <v>30.1</v>
      </c>
    </row>
    <row r="12" spans="1:9" ht="15" x14ac:dyDescent="0.2">
      <c r="A12" s="104"/>
      <c r="B12" s="58"/>
      <c r="C12" s="17" t="s">
        <v>7</v>
      </c>
      <c r="D12" s="18">
        <v>2350</v>
      </c>
      <c r="E12" s="18">
        <v>973</v>
      </c>
      <c r="F12" s="18">
        <v>412</v>
      </c>
      <c r="G12" s="18">
        <v>965</v>
      </c>
      <c r="H12" s="18">
        <v>1377</v>
      </c>
      <c r="I12" s="19">
        <v>70.099999999999994</v>
      </c>
    </row>
    <row r="13" spans="1:9" ht="15" x14ac:dyDescent="0.2">
      <c r="A13" s="107">
        <v>2</v>
      </c>
      <c r="B13" s="60" t="s">
        <v>73</v>
      </c>
      <c r="C13" s="17" t="s">
        <v>55</v>
      </c>
      <c r="D13" s="18">
        <v>1450</v>
      </c>
      <c r="E13" s="18">
        <v>220</v>
      </c>
      <c r="F13" s="18">
        <v>617</v>
      </c>
      <c r="G13" s="18">
        <v>613</v>
      </c>
      <c r="H13" s="18">
        <v>1230</v>
      </c>
      <c r="I13" s="19">
        <v>49.8</v>
      </c>
    </row>
    <row r="14" spans="1:9" ht="15" x14ac:dyDescent="0.2">
      <c r="A14" s="107"/>
      <c r="B14" s="60"/>
      <c r="C14" s="17" t="s">
        <v>56</v>
      </c>
      <c r="D14" s="18">
        <v>500</v>
      </c>
      <c r="E14" s="18">
        <v>345</v>
      </c>
      <c r="F14" s="18">
        <v>45</v>
      </c>
      <c r="G14" s="18">
        <v>111</v>
      </c>
      <c r="H14" s="18">
        <v>156</v>
      </c>
      <c r="I14" s="19">
        <v>71.2</v>
      </c>
    </row>
    <row r="15" spans="1:9" ht="15" x14ac:dyDescent="0.2">
      <c r="A15" s="107"/>
      <c r="B15" s="60"/>
      <c r="C15" s="17" t="s">
        <v>54</v>
      </c>
      <c r="D15" s="18">
        <v>1050</v>
      </c>
      <c r="E15" s="18">
        <v>15</v>
      </c>
      <c r="F15" s="18">
        <v>488</v>
      </c>
      <c r="G15" s="18">
        <v>547</v>
      </c>
      <c r="H15" s="18">
        <v>1035</v>
      </c>
      <c r="I15" s="19">
        <v>52.9</v>
      </c>
    </row>
    <row r="16" spans="1:9" ht="15" x14ac:dyDescent="0.2">
      <c r="A16" s="107"/>
      <c r="B16" s="60"/>
      <c r="C16" s="17" t="s">
        <v>7</v>
      </c>
      <c r="D16" s="18">
        <v>3000</v>
      </c>
      <c r="E16" s="18">
        <v>580</v>
      </c>
      <c r="F16" s="18">
        <v>1150</v>
      </c>
      <c r="G16" s="18">
        <f>SUM(G13:G15)</f>
        <v>1271</v>
      </c>
      <c r="H16" s="18">
        <v>2421</v>
      </c>
      <c r="I16" s="19">
        <v>52.5</v>
      </c>
    </row>
    <row r="17" spans="1:9" ht="15" x14ac:dyDescent="0.2">
      <c r="A17" s="104">
        <v>3</v>
      </c>
      <c r="B17" s="58" t="s">
        <v>74</v>
      </c>
      <c r="C17" s="17" t="s">
        <v>56</v>
      </c>
      <c r="D17" s="18">
        <v>1200</v>
      </c>
      <c r="E17" s="18">
        <v>637</v>
      </c>
      <c r="F17" s="18">
        <v>239</v>
      </c>
      <c r="G17" s="18">
        <v>324</v>
      </c>
      <c r="H17" s="18">
        <v>563</v>
      </c>
      <c r="I17" s="19">
        <v>57.5</v>
      </c>
    </row>
    <row r="18" spans="1:9" ht="15" x14ac:dyDescent="0.2">
      <c r="A18" s="104"/>
      <c r="B18" s="58"/>
      <c r="C18" s="17" t="s">
        <v>54</v>
      </c>
      <c r="D18" s="18">
        <v>1800</v>
      </c>
      <c r="E18" s="18">
        <v>600</v>
      </c>
      <c r="F18" s="18">
        <v>567</v>
      </c>
      <c r="G18" s="18">
        <v>632</v>
      </c>
      <c r="H18" s="18">
        <v>1199</v>
      </c>
      <c r="I18" s="19">
        <v>52.7</v>
      </c>
    </row>
    <row r="19" spans="1:9" ht="15" x14ac:dyDescent="0.2">
      <c r="A19" s="104"/>
      <c r="B19" s="58"/>
      <c r="C19" s="17" t="s">
        <v>7</v>
      </c>
      <c r="D19" s="18">
        <v>3000</v>
      </c>
      <c r="E19" s="18">
        <v>1237</v>
      </c>
      <c r="F19" s="18">
        <v>806</v>
      </c>
      <c r="G19" s="18">
        <v>956</v>
      </c>
      <c r="H19" s="18">
        <v>1762</v>
      </c>
      <c r="I19" s="19">
        <v>54.3</v>
      </c>
    </row>
    <row r="20" spans="1:9" ht="15" x14ac:dyDescent="0.2">
      <c r="A20" s="104">
        <v>4</v>
      </c>
      <c r="B20" s="60" t="s">
        <v>75</v>
      </c>
      <c r="C20" s="17" t="s">
        <v>55</v>
      </c>
      <c r="D20" s="18">
        <v>3250</v>
      </c>
      <c r="E20" s="18">
        <v>965</v>
      </c>
      <c r="F20" s="18">
        <v>804</v>
      </c>
      <c r="G20" s="18">
        <v>1481</v>
      </c>
      <c r="H20" s="18">
        <v>2285</v>
      </c>
      <c r="I20" s="19">
        <v>64.8</v>
      </c>
    </row>
    <row r="21" spans="1:9" ht="15" x14ac:dyDescent="0.2">
      <c r="A21" s="104"/>
      <c r="B21" s="60"/>
      <c r="C21" s="17" t="s">
        <v>56</v>
      </c>
      <c r="D21" s="18">
        <v>2250</v>
      </c>
      <c r="E21" s="18">
        <v>1210</v>
      </c>
      <c r="F21" s="18">
        <v>509</v>
      </c>
      <c r="G21" s="18">
        <v>532</v>
      </c>
      <c r="H21" s="18">
        <v>1041</v>
      </c>
      <c r="I21" s="19">
        <v>51.1</v>
      </c>
    </row>
    <row r="22" spans="1:9" ht="15" x14ac:dyDescent="0.2">
      <c r="A22" s="104"/>
      <c r="B22" s="60"/>
      <c r="C22" s="17" t="s">
        <v>54</v>
      </c>
      <c r="D22" s="18">
        <v>2850</v>
      </c>
      <c r="E22" s="18">
        <v>615</v>
      </c>
      <c r="F22" s="18">
        <v>1055</v>
      </c>
      <c r="G22" s="18">
        <v>1179</v>
      </c>
      <c r="H22" s="18">
        <v>2234</v>
      </c>
      <c r="I22" s="19">
        <v>52.8</v>
      </c>
    </row>
    <row r="23" spans="1:9" x14ac:dyDescent="0.2">
      <c r="A23" s="105" t="s">
        <v>76</v>
      </c>
      <c r="B23" s="105"/>
      <c r="C23" s="106"/>
      <c r="D23" s="18">
        <v>8350</v>
      </c>
      <c r="E23" s="18">
        <v>2790</v>
      </c>
      <c r="F23" s="18">
        <v>2368</v>
      </c>
      <c r="G23" s="18">
        <v>3192</v>
      </c>
      <c r="H23" s="18">
        <v>5560</v>
      </c>
      <c r="I23" s="19">
        <v>57.4</v>
      </c>
    </row>
    <row r="24" spans="1:9" x14ac:dyDescent="0.2">
      <c r="A24" s="61" t="s">
        <v>77</v>
      </c>
      <c r="B24" s="61"/>
      <c r="C24" s="61"/>
      <c r="D24" s="61"/>
      <c r="E24" s="61"/>
      <c r="F24" s="61"/>
      <c r="G24" s="61"/>
      <c r="H24" s="61"/>
      <c r="I24" s="61"/>
    </row>
    <row r="25" spans="1:9" x14ac:dyDescent="0.2">
      <c r="A25" s="102" t="s">
        <v>78</v>
      </c>
      <c r="B25" s="103"/>
      <c r="C25" s="103"/>
      <c r="D25" s="103"/>
      <c r="E25" s="103"/>
      <c r="F25" s="103"/>
      <c r="G25" s="103"/>
      <c r="H25" s="103"/>
      <c r="I25" s="103"/>
    </row>
  </sheetData>
  <mergeCells count="24">
    <mergeCell ref="A13:A16"/>
    <mergeCell ref="B13:B16"/>
    <mergeCell ref="A4:I4"/>
    <mergeCell ref="A5:B5"/>
    <mergeCell ref="A6:A9"/>
    <mergeCell ref="B6:B9"/>
    <mergeCell ref="C6:C9"/>
    <mergeCell ref="D6:D7"/>
    <mergeCell ref="E6:G6"/>
    <mergeCell ref="H6:H9"/>
    <mergeCell ref="I6:I9"/>
    <mergeCell ref="E7:G7"/>
    <mergeCell ref="E8:E9"/>
    <mergeCell ref="F8:F9"/>
    <mergeCell ref="G8:G9"/>
    <mergeCell ref="A10:A12"/>
    <mergeCell ref="B10:B12"/>
    <mergeCell ref="A25:I25"/>
    <mergeCell ref="A17:A19"/>
    <mergeCell ref="B17:B19"/>
    <mergeCell ref="A20:A22"/>
    <mergeCell ref="B20:B22"/>
    <mergeCell ref="A23:C23"/>
    <mergeCell ref="A24:I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</vt:lpstr>
      <vt:lpstr>2</vt:lpstr>
      <vt:lpstr>3</vt:lpstr>
      <vt:lpstr>4</vt:lpstr>
      <vt:lpstr>5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Dunia Husain</dc:creator>
  <cp:lastModifiedBy>dell</cp:lastModifiedBy>
  <dcterms:created xsi:type="dcterms:W3CDTF">2019-07-18T04:12:11Z</dcterms:created>
  <dcterms:modified xsi:type="dcterms:W3CDTF">2019-07-22T07:02:15Z</dcterms:modified>
</cp:coreProperties>
</file>